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5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6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7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8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9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10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1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2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3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14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5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6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17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8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19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die Marinov\Documents\_Studies\_Statii\1509 EconSt\KSP - Journal of Economics and Political Economy\"/>
    </mc:Choice>
  </mc:AlternateContent>
  <bookViews>
    <workbookView xWindow="480" yWindow="330" windowWidth="5445" windowHeight="3435" tabRatio="850"/>
  </bookViews>
  <sheets>
    <sheet name="Metadata" sheetId="4" r:id="rId1"/>
    <sheet name="INPUT by product" sheetId="1" r:id="rId2"/>
    <sheet name="INPUT by REC" sheetId="2" r:id="rId3"/>
    <sheet name="OUTPUT Tables" sheetId="8" r:id="rId4"/>
    <sheet name="OUTPUT Fig comm" sheetId="7" r:id="rId5"/>
    <sheet name="OUTPUT Fig REC" sheetId="70" r:id="rId6"/>
    <sheet name="Shares" sheetId="71" r:id="rId7"/>
    <sheet name="Africa by comm" sheetId="5" r:id="rId8"/>
    <sheet name="Agri" sheetId="64" r:id="rId9"/>
    <sheet name="Food" sheetId="63" r:id="rId10"/>
    <sheet name="FandM" sheetId="62" r:id="rId11"/>
    <sheet name="Fuel" sheetId="65" r:id="rId12"/>
    <sheet name="Manu" sheetId="66" r:id="rId13"/>
    <sheet name="Mach" sheetId="67" r:id="rId14"/>
    <sheet name="Text" sheetId="68" r:id="rId15"/>
    <sheet name="Cloth" sheetId="69" r:id="rId16"/>
    <sheet name="Africa by REC" sheetId="6" r:id="rId17"/>
    <sheet name="CEN-SAD" sheetId="21" r:id="rId18"/>
    <sheet name="COMESA" sheetId="22" r:id="rId19"/>
    <sheet name="EAC" sheetId="23" r:id="rId20"/>
    <sheet name="ECCAS" sheetId="24" r:id="rId21"/>
    <sheet name="ECOWAS" sheetId="25" r:id="rId22"/>
    <sheet name="IGAD" sheetId="26" r:id="rId23"/>
    <sheet name="SADC" sheetId="27" r:id="rId24"/>
  </sheets>
  <externalReferences>
    <externalReference r:id="rId25"/>
  </externalReferences>
  <definedNames>
    <definedName name="_xlnm.Print_Area" localSheetId="4">'OUTPUT Fig comm'!$A$1:$AV$105</definedName>
  </definedNames>
  <calcPr calcId="152511"/>
</workbook>
</file>

<file path=xl/calcChain.xml><?xml version="1.0" encoding="utf-8"?>
<calcChain xmlns="http://schemas.openxmlformats.org/spreadsheetml/2006/main">
  <c r="V103" i="2" l="1"/>
  <c r="U103" i="2"/>
  <c r="T103" i="2"/>
  <c r="S103" i="2"/>
  <c r="R103" i="2"/>
  <c r="Q103" i="2"/>
  <c r="P103" i="2"/>
  <c r="O103" i="2"/>
  <c r="N103" i="2"/>
  <c r="M103" i="2"/>
  <c r="K103" i="2"/>
  <c r="J103" i="2"/>
  <c r="I103" i="2"/>
  <c r="H103" i="2"/>
  <c r="G103" i="2"/>
  <c r="F103" i="2"/>
  <c r="E103" i="2"/>
  <c r="D103" i="2"/>
  <c r="C103" i="2"/>
  <c r="B103" i="2"/>
  <c r="V102" i="2"/>
  <c r="U102" i="2"/>
  <c r="T102" i="2"/>
  <c r="S102" i="2"/>
  <c r="R102" i="2"/>
  <c r="Q102" i="2"/>
  <c r="P102" i="2"/>
  <c r="O102" i="2"/>
  <c r="N102" i="2"/>
  <c r="M102" i="2"/>
  <c r="K102" i="2"/>
  <c r="J102" i="2"/>
  <c r="I102" i="2"/>
  <c r="H102" i="2"/>
  <c r="G102" i="2"/>
  <c r="F102" i="2"/>
  <c r="E102" i="2"/>
  <c r="D102" i="2"/>
  <c r="C102" i="2"/>
  <c r="B102" i="2"/>
  <c r="V101" i="2"/>
  <c r="U101" i="2"/>
  <c r="T101" i="2"/>
  <c r="S101" i="2"/>
  <c r="R101" i="2"/>
  <c r="Q101" i="2"/>
  <c r="P101" i="2"/>
  <c r="O101" i="2"/>
  <c r="N101" i="2"/>
  <c r="M101" i="2"/>
  <c r="K101" i="2"/>
  <c r="J101" i="2"/>
  <c r="I101" i="2"/>
  <c r="H101" i="2"/>
  <c r="G101" i="2"/>
  <c r="F101" i="2"/>
  <c r="E101" i="2"/>
  <c r="D101" i="2"/>
  <c r="C101" i="2"/>
  <c r="B101" i="2"/>
  <c r="V100" i="2"/>
  <c r="U100" i="2"/>
  <c r="T100" i="2"/>
  <c r="S100" i="2"/>
  <c r="R100" i="2"/>
  <c r="Q100" i="2"/>
  <c r="P100" i="2"/>
  <c r="O100" i="2"/>
  <c r="N100" i="2"/>
  <c r="M100" i="2"/>
  <c r="K100" i="2"/>
  <c r="J100" i="2"/>
  <c r="I100" i="2"/>
  <c r="H100" i="2"/>
  <c r="G100" i="2"/>
  <c r="F100" i="2"/>
  <c r="E100" i="2"/>
  <c r="D100" i="2"/>
  <c r="C100" i="2"/>
  <c r="B100" i="2"/>
  <c r="V99" i="2"/>
  <c r="U99" i="2"/>
  <c r="T99" i="2"/>
  <c r="S99" i="2"/>
  <c r="R99" i="2"/>
  <c r="Q99" i="2"/>
  <c r="P99" i="2"/>
  <c r="O99" i="2"/>
  <c r="N99" i="2"/>
  <c r="M99" i="2"/>
  <c r="K99" i="2"/>
  <c r="J99" i="2"/>
  <c r="I99" i="2"/>
  <c r="H99" i="2"/>
  <c r="G99" i="2"/>
  <c r="F99" i="2"/>
  <c r="E99" i="2"/>
  <c r="D99" i="2"/>
  <c r="C99" i="2"/>
  <c r="B99" i="2"/>
  <c r="V98" i="2"/>
  <c r="U98" i="2"/>
  <c r="T98" i="2"/>
  <c r="S98" i="2"/>
  <c r="R98" i="2"/>
  <c r="Q98" i="2"/>
  <c r="P98" i="2"/>
  <c r="O98" i="2"/>
  <c r="N98" i="2"/>
  <c r="M98" i="2"/>
  <c r="K98" i="2"/>
  <c r="J98" i="2"/>
  <c r="I98" i="2"/>
  <c r="H98" i="2"/>
  <c r="G98" i="2"/>
  <c r="F98" i="2"/>
  <c r="E98" i="2"/>
  <c r="D98" i="2"/>
  <c r="C98" i="2"/>
  <c r="B98" i="2"/>
  <c r="V97" i="2"/>
  <c r="U97" i="2"/>
  <c r="T97" i="2"/>
  <c r="S97" i="2"/>
  <c r="R97" i="2"/>
  <c r="Q97" i="2"/>
  <c r="P97" i="2"/>
  <c r="O97" i="2"/>
  <c r="N97" i="2"/>
  <c r="M97" i="2"/>
  <c r="K97" i="2"/>
  <c r="J97" i="2"/>
  <c r="I97" i="2"/>
  <c r="H97" i="2"/>
  <c r="G97" i="2"/>
  <c r="F97" i="2"/>
  <c r="E97" i="2"/>
  <c r="D97" i="2"/>
  <c r="C97" i="2"/>
  <c r="B97" i="2"/>
  <c r="V96" i="2"/>
  <c r="U96" i="2"/>
  <c r="T96" i="2"/>
  <c r="S96" i="2"/>
  <c r="R96" i="2"/>
  <c r="Q96" i="2"/>
  <c r="P96" i="2"/>
  <c r="O96" i="2"/>
  <c r="N96" i="2"/>
  <c r="M96" i="2"/>
  <c r="K96" i="2"/>
  <c r="J96" i="2"/>
  <c r="I96" i="2"/>
  <c r="H96" i="2"/>
  <c r="G96" i="2"/>
  <c r="F96" i="2"/>
  <c r="E96" i="2"/>
  <c r="D96" i="2"/>
  <c r="C96" i="2"/>
  <c r="B96" i="2"/>
  <c r="V95" i="2"/>
  <c r="U95" i="2"/>
  <c r="T95" i="2"/>
  <c r="S95" i="2"/>
  <c r="R95" i="2"/>
  <c r="Q95" i="2"/>
  <c r="P95" i="2"/>
  <c r="O95" i="2"/>
  <c r="N95" i="2"/>
  <c r="M95" i="2"/>
  <c r="K95" i="2"/>
  <c r="J95" i="2"/>
  <c r="I95" i="2"/>
  <c r="H95" i="2"/>
  <c r="G95" i="2"/>
  <c r="F95" i="2"/>
  <c r="E95" i="2"/>
  <c r="D95" i="2"/>
  <c r="C95" i="2"/>
  <c r="B95" i="2"/>
  <c r="M93" i="2"/>
  <c r="A92" i="2"/>
  <c r="V90" i="2"/>
  <c r="U90" i="2"/>
  <c r="T90" i="2"/>
  <c r="S90" i="2"/>
  <c r="R90" i="2"/>
  <c r="Q90" i="2"/>
  <c r="P90" i="2"/>
  <c r="O90" i="2"/>
  <c r="N90" i="2"/>
  <c r="M90" i="2"/>
  <c r="K90" i="2"/>
  <c r="J90" i="2"/>
  <c r="I90" i="2"/>
  <c r="H90" i="2"/>
  <c r="G90" i="2"/>
  <c r="F90" i="2"/>
  <c r="E90" i="2"/>
  <c r="D90" i="2"/>
  <c r="C90" i="2"/>
  <c r="B90" i="2"/>
  <c r="V89" i="2"/>
  <c r="U89" i="2"/>
  <c r="T89" i="2"/>
  <c r="S89" i="2"/>
  <c r="R89" i="2"/>
  <c r="Q89" i="2"/>
  <c r="P89" i="2"/>
  <c r="O89" i="2"/>
  <c r="N89" i="2"/>
  <c r="M89" i="2"/>
  <c r="K89" i="2"/>
  <c r="J89" i="2"/>
  <c r="I89" i="2"/>
  <c r="H89" i="2"/>
  <c r="G89" i="2"/>
  <c r="F89" i="2"/>
  <c r="E89" i="2"/>
  <c r="D89" i="2"/>
  <c r="C89" i="2"/>
  <c r="B89" i="2"/>
  <c r="V88" i="2"/>
  <c r="U88" i="2"/>
  <c r="T88" i="2"/>
  <c r="S88" i="2"/>
  <c r="R88" i="2"/>
  <c r="Q88" i="2"/>
  <c r="P88" i="2"/>
  <c r="O88" i="2"/>
  <c r="N88" i="2"/>
  <c r="M88" i="2"/>
  <c r="K88" i="2"/>
  <c r="J88" i="2"/>
  <c r="I88" i="2"/>
  <c r="H88" i="2"/>
  <c r="G88" i="2"/>
  <c r="F88" i="2"/>
  <c r="E88" i="2"/>
  <c r="D88" i="2"/>
  <c r="C88" i="2"/>
  <c r="B88" i="2"/>
  <c r="V87" i="2"/>
  <c r="U87" i="2"/>
  <c r="T87" i="2"/>
  <c r="S87" i="2"/>
  <c r="R87" i="2"/>
  <c r="Q87" i="2"/>
  <c r="P87" i="2"/>
  <c r="O87" i="2"/>
  <c r="N87" i="2"/>
  <c r="M87" i="2"/>
  <c r="K87" i="2"/>
  <c r="J87" i="2"/>
  <c r="I87" i="2"/>
  <c r="H87" i="2"/>
  <c r="G87" i="2"/>
  <c r="F87" i="2"/>
  <c r="E87" i="2"/>
  <c r="D87" i="2"/>
  <c r="C87" i="2"/>
  <c r="B87" i="2"/>
  <c r="V86" i="2"/>
  <c r="U86" i="2"/>
  <c r="T86" i="2"/>
  <c r="S86" i="2"/>
  <c r="R86" i="2"/>
  <c r="Q86" i="2"/>
  <c r="P86" i="2"/>
  <c r="O86" i="2"/>
  <c r="N86" i="2"/>
  <c r="M86" i="2"/>
  <c r="K86" i="2"/>
  <c r="J86" i="2"/>
  <c r="I86" i="2"/>
  <c r="H86" i="2"/>
  <c r="G86" i="2"/>
  <c r="F86" i="2"/>
  <c r="E86" i="2"/>
  <c r="D86" i="2"/>
  <c r="C86" i="2"/>
  <c r="B86" i="2"/>
  <c r="V85" i="2"/>
  <c r="U85" i="2"/>
  <c r="T85" i="2"/>
  <c r="S85" i="2"/>
  <c r="R85" i="2"/>
  <c r="Q85" i="2"/>
  <c r="P85" i="2"/>
  <c r="O85" i="2"/>
  <c r="N85" i="2"/>
  <c r="M85" i="2"/>
  <c r="K85" i="2"/>
  <c r="J85" i="2"/>
  <c r="I85" i="2"/>
  <c r="H85" i="2"/>
  <c r="G85" i="2"/>
  <c r="F85" i="2"/>
  <c r="E85" i="2"/>
  <c r="D85" i="2"/>
  <c r="C85" i="2"/>
  <c r="B85" i="2"/>
  <c r="V84" i="2"/>
  <c r="U84" i="2"/>
  <c r="T84" i="2"/>
  <c r="S84" i="2"/>
  <c r="R84" i="2"/>
  <c r="Q84" i="2"/>
  <c r="P84" i="2"/>
  <c r="O84" i="2"/>
  <c r="N84" i="2"/>
  <c r="M84" i="2"/>
  <c r="K84" i="2"/>
  <c r="J84" i="2"/>
  <c r="I84" i="2"/>
  <c r="H84" i="2"/>
  <c r="G84" i="2"/>
  <c r="F84" i="2"/>
  <c r="E84" i="2"/>
  <c r="D84" i="2"/>
  <c r="C84" i="2"/>
  <c r="B84" i="2"/>
  <c r="V83" i="2"/>
  <c r="U83" i="2"/>
  <c r="T83" i="2"/>
  <c r="S83" i="2"/>
  <c r="R83" i="2"/>
  <c r="Q83" i="2"/>
  <c r="P83" i="2"/>
  <c r="O83" i="2"/>
  <c r="N83" i="2"/>
  <c r="M83" i="2"/>
  <c r="K83" i="2"/>
  <c r="J83" i="2"/>
  <c r="I83" i="2"/>
  <c r="H83" i="2"/>
  <c r="G83" i="2"/>
  <c r="F83" i="2"/>
  <c r="E83" i="2"/>
  <c r="D83" i="2"/>
  <c r="C83" i="2"/>
  <c r="B83" i="2"/>
  <c r="V82" i="2"/>
  <c r="U82" i="2"/>
  <c r="T82" i="2"/>
  <c r="S82" i="2"/>
  <c r="R82" i="2"/>
  <c r="Q82" i="2"/>
  <c r="P82" i="2"/>
  <c r="O82" i="2"/>
  <c r="N82" i="2"/>
  <c r="M82" i="2"/>
  <c r="K82" i="2"/>
  <c r="J82" i="2"/>
  <c r="I82" i="2"/>
  <c r="H82" i="2"/>
  <c r="G82" i="2"/>
  <c r="F82" i="2"/>
  <c r="E82" i="2"/>
  <c r="D82" i="2"/>
  <c r="C82" i="2"/>
  <c r="B82" i="2"/>
  <c r="M80" i="2"/>
  <c r="A79" i="2"/>
  <c r="V77" i="2"/>
  <c r="U77" i="2"/>
  <c r="T77" i="2"/>
  <c r="S77" i="2"/>
  <c r="R77" i="2"/>
  <c r="Q77" i="2"/>
  <c r="P77" i="2"/>
  <c r="O77" i="2"/>
  <c r="N77" i="2"/>
  <c r="M77" i="2"/>
  <c r="K77" i="2"/>
  <c r="J77" i="2"/>
  <c r="I77" i="2"/>
  <c r="H77" i="2"/>
  <c r="G77" i="2"/>
  <c r="F77" i="2"/>
  <c r="E77" i="2"/>
  <c r="D77" i="2"/>
  <c r="C77" i="2"/>
  <c r="B77" i="2"/>
  <c r="V76" i="2"/>
  <c r="U76" i="2"/>
  <c r="T76" i="2"/>
  <c r="S76" i="2"/>
  <c r="R76" i="2"/>
  <c r="Q76" i="2"/>
  <c r="P76" i="2"/>
  <c r="O76" i="2"/>
  <c r="N76" i="2"/>
  <c r="M76" i="2"/>
  <c r="K76" i="2"/>
  <c r="J76" i="2"/>
  <c r="I76" i="2"/>
  <c r="H76" i="2"/>
  <c r="G76" i="2"/>
  <c r="F76" i="2"/>
  <c r="E76" i="2"/>
  <c r="D76" i="2"/>
  <c r="C76" i="2"/>
  <c r="B76" i="2"/>
  <c r="V75" i="2"/>
  <c r="U75" i="2"/>
  <c r="T75" i="2"/>
  <c r="S75" i="2"/>
  <c r="R75" i="2"/>
  <c r="Q75" i="2"/>
  <c r="P75" i="2"/>
  <c r="O75" i="2"/>
  <c r="N75" i="2"/>
  <c r="M75" i="2"/>
  <c r="K75" i="2"/>
  <c r="J75" i="2"/>
  <c r="I75" i="2"/>
  <c r="H75" i="2"/>
  <c r="G75" i="2"/>
  <c r="F75" i="2"/>
  <c r="E75" i="2"/>
  <c r="D75" i="2"/>
  <c r="C75" i="2"/>
  <c r="B75" i="2"/>
  <c r="V74" i="2"/>
  <c r="U74" i="2"/>
  <c r="T74" i="2"/>
  <c r="S74" i="2"/>
  <c r="R74" i="2"/>
  <c r="Q74" i="2"/>
  <c r="P74" i="2"/>
  <c r="O74" i="2"/>
  <c r="N74" i="2"/>
  <c r="M74" i="2"/>
  <c r="K74" i="2"/>
  <c r="J74" i="2"/>
  <c r="I74" i="2"/>
  <c r="H74" i="2"/>
  <c r="G74" i="2"/>
  <c r="F74" i="2"/>
  <c r="E74" i="2"/>
  <c r="D74" i="2"/>
  <c r="C74" i="2"/>
  <c r="B74" i="2"/>
  <c r="V73" i="2"/>
  <c r="U73" i="2"/>
  <c r="T73" i="2"/>
  <c r="S73" i="2"/>
  <c r="R73" i="2"/>
  <c r="Q73" i="2"/>
  <c r="P73" i="2"/>
  <c r="O73" i="2"/>
  <c r="N73" i="2"/>
  <c r="M73" i="2"/>
  <c r="K73" i="2"/>
  <c r="J73" i="2"/>
  <c r="I73" i="2"/>
  <c r="H73" i="2"/>
  <c r="G73" i="2"/>
  <c r="F73" i="2"/>
  <c r="E73" i="2"/>
  <c r="D73" i="2"/>
  <c r="C73" i="2"/>
  <c r="B73" i="2"/>
  <c r="V72" i="2"/>
  <c r="U72" i="2"/>
  <c r="T72" i="2"/>
  <c r="S72" i="2"/>
  <c r="R72" i="2"/>
  <c r="Q72" i="2"/>
  <c r="P72" i="2"/>
  <c r="O72" i="2"/>
  <c r="N72" i="2"/>
  <c r="M72" i="2"/>
  <c r="K72" i="2"/>
  <c r="J72" i="2"/>
  <c r="I72" i="2"/>
  <c r="H72" i="2"/>
  <c r="G72" i="2"/>
  <c r="F72" i="2"/>
  <c r="E72" i="2"/>
  <c r="D72" i="2"/>
  <c r="C72" i="2"/>
  <c r="B72" i="2"/>
  <c r="V71" i="2"/>
  <c r="U71" i="2"/>
  <c r="T71" i="2"/>
  <c r="S71" i="2"/>
  <c r="R71" i="2"/>
  <c r="Q71" i="2"/>
  <c r="P71" i="2"/>
  <c r="O71" i="2"/>
  <c r="N71" i="2"/>
  <c r="M71" i="2"/>
  <c r="K71" i="2"/>
  <c r="J71" i="2"/>
  <c r="I71" i="2"/>
  <c r="H71" i="2"/>
  <c r="G71" i="2"/>
  <c r="F71" i="2"/>
  <c r="E71" i="2"/>
  <c r="D71" i="2"/>
  <c r="C71" i="2"/>
  <c r="B71" i="2"/>
  <c r="V70" i="2"/>
  <c r="U70" i="2"/>
  <c r="T70" i="2"/>
  <c r="S70" i="2"/>
  <c r="R70" i="2"/>
  <c r="Q70" i="2"/>
  <c r="P70" i="2"/>
  <c r="O70" i="2"/>
  <c r="N70" i="2"/>
  <c r="M70" i="2"/>
  <c r="K70" i="2"/>
  <c r="J70" i="2"/>
  <c r="I70" i="2"/>
  <c r="H70" i="2"/>
  <c r="G70" i="2"/>
  <c r="F70" i="2"/>
  <c r="E70" i="2"/>
  <c r="D70" i="2"/>
  <c r="C70" i="2"/>
  <c r="B70" i="2"/>
  <c r="V69" i="2"/>
  <c r="U69" i="2"/>
  <c r="T69" i="2"/>
  <c r="S69" i="2"/>
  <c r="R69" i="2"/>
  <c r="Q69" i="2"/>
  <c r="P69" i="2"/>
  <c r="O69" i="2"/>
  <c r="N69" i="2"/>
  <c r="M69" i="2"/>
  <c r="K69" i="2"/>
  <c r="J69" i="2"/>
  <c r="I69" i="2"/>
  <c r="H69" i="2"/>
  <c r="G69" i="2"/>
  <c r="F69" i="2"/>
  <c r="E69" i="2"/>
  <c r="D69" i="2"/>
  <c r="C69" i="2"/>
  <c r="B69" i="2"/>
  <c r="M67" i="2"/>
  <c r="A66" i="2"/>
  <c r="V64" i="2"/>
  <c r="U64" i="2"/>
  <c r="T64" i="2"/>
  <c r="S64" i="2"/>
  <c r="R64" i="2"/>
  <c r="Q64" i="2"/>
  <c r="P64" i="2"/>
  <c r="O64" i="2"/>
  <c r="N64" i="2"/>
  <c r="M64" i="2"/>
  <c r="K64" i="2"/>
  <c r="J64" i="2"/>
  <c r="I64" i="2"/>
  <c r="H64" i="2"/>
  <c r="G64" i="2"/>
  <c r="F64" i="2"/>
  <c r="E64" i="2"/>
  <c r="D64" i="2"/>
  <c r="C64" i="2"/>
  <c r="B64" i="2"/>
  <c r="V63" i="2"/>
  <c r="U63" i="2"/>
  <c r="T63" i="2"/>
  <c r="S63" i="2"/>
  <c r="R63" i="2"/>
  <c r="Q63" i="2"/>
  <c r="P63" i="2"/>
  <c r="O63" i="2"/>
  <c r="N63" i="2"/>
  <c r="M63" i="2"/>
  <c r="K63" i="2"/>
  <c r="J63" i="2"/>
  <c r="I63" i="2"/>
  <c r="H63" i="2"/>
  <c r="G63" i="2"/>
  <c r="F63" i="2"/>
  <c r="E63" i="2"/>
  <c r="D63" i="2"/>
  <c r="C63" i="2"/>
  <c r="B63" i="2"/>
  <c r="V62" i="2"/>
  <c r="U62" i="2"/>
  <c r="T62" i="2"/>
  <c r="S62" i="2"/>
  <c r="R62" i="2"/>
  <c r="Q62" i="2"/>
  <c r="P62" i="2"/>
  <c r="O62" i="2"/>
  <c r="N62" i="2"/>
  <c r="M62" i="2"/>
  <c r="K62" i="2"/>
  <c r="J62" i="2"/>
  <c r="I62" i="2"/>
  <c r="H62" i="2"/>
  <c r="G62" i="2"/>
  <c r="F62" i="2"/>
  <c r="E62" i="2"/>
  <c r="D62" i="2"/>
  <c r="C62" i="2"/>
  <c r="B62" i="2"/>
  <c r="V61" i="2"/>
  <c r="U61" i="2"/>
  <c r="T61" i="2"/>
  <c r="S61" i="2"/>
  <c r="R61" i="2"/>
  <c r="Q61" i="2"/>
  <c r="P61" i="2"/>
  <c r="O61" i="2"/>
  <c r="N61" i="2"/>
  <c r="M61" i="2"/>
  <c r="K61" i="2"/>
  <c r="J61" i="2"/>
  <c r="I61" i="2"/>
  <c r="H61" i="2"/>
  <c r="G61" i="2"/>
  <c r="F61" i="2"/>
  <c r="E61" i="2"/>
  <c r="D61" i="2"/>
  <c r="C61" i="2"/>
  <c r="B61" i="2"/>
  <c r="V60" i="2"/>
  <c r="U60" i="2"/>
  <c r="T60" i="2"/>
  <c r="S60" i="2"/>
  <c r="R60" i="2"/>
  <c r="Q60" i="2"/>
  <c r="P60" i="2"/>
  <c r="O60" i="2"/>
  <c r="N60" i="2"/>
  <c r="M60" i="2"/>
  <c r="K60" i="2"/>
  <c r="J60" i="2"/>
  <c r="I60" i="2"/>
  <c r="H60" i="2"/>
  <c r="G60" i="2"/>
  <c r="F60" i="2"/>
  <c r="E60" i="2"/>
  <c r="D60" i="2"/>
  <c r="C60" i="2"/>
  <c r="B60" i="2"/>
  <c r="V59" i="2"/>
  <c r="U59" i="2"/>
  <c r="T59" i="2"/>
  <c r="S59" i="2"/>
  <c r="R59" i="2"/>
  <c r="Q59" i="2"/>
  <c r="P59" i="2"/>
  <c r="O59" i="2"/>
  <c r="N59" i="2"/>
  <c r="M59" i="2"/>
  <c r="K59" i="2"/>
  <c r="J59" i="2"/>
  <c r="I59" i="2"/>
  <c r="H59" i="2"/>
  <c r="G59" i="2"/>
  <c r="F59" i="2"/>
  <c r="E59" i="2"/>
  <c r="D59" i="2"/>
  <c r="C59" i="2"/>
  <c r="B59" i="2"/>
  <c r="V58" i="2"/>
  <c r="U58" i="2"/>
  <c r="T58" i="2"/>
  <c r="S58" i="2"/>
  <c r="R58" i="2"/>
  <c r="Q58" i="2"/>
  <c r="P58" i="2"/>
  <c r="O58" i="2"/>
  <c r="N58" i="2"/>
  <c r="M58" i="2"/>
  <c r="K58" i="2"/>
  <c r="J58" i="2"/>
  <c r="I58" i="2"/>
  <c r="H58" i="2"/>
  <c r="G58" i="2"/>
  <c r="F58" i="2"/>
  <c r="E58" i="2"/>
  <c r="D58" i="2"/>
  <c r="C58" i="2"/>
  <c r="B58" i="2"/>
  <c r="V57" i="2"/>
  <c r="U57" i="2"/>
  <c r="T57" i="2"/>
  <c r="S57" i="2"/>
  <c r="R57" i="2"/>
  <c r="Q57" i="2"/>
  <c r="P57" i="2"/>
  <c r="O57" i="2"/>
  <c r="N57" i="2"/>
  <c r="M57" i="2"/>
  <c r="K57" i="2"/>
  <c r="J57" i="2"/>
  <c r="I57" i="2"/>
  <c r="H57" i="2"/>
  <c r="G57" i="2"/>
  <c r="F57" i="2"/>
  <c r="E57" i="2"/>
  <c r="D57" i="2"/>
  <c r="C57" i="2"/>
  <c r="B57" i="2"/>
  <c r="V56" i="2"/>
  <c r="U56" i="2"/>
  <c r="T56" i="2"/>
  <c r="S56" i="2"/>
  <c r="R56" i="2"/>
  <c r="Q56" i="2"/>
  <c r="P56" i="2"/>
  <c r="O56" i="2"/>
  <c r="N56" i="2"/>
  <c r="M56" i="2"/>
  <c r="K56" i="2"/>
  <c r="J56" i="2"/>
  <c r="I56" i="2"/>
  <c r="H56" i="2"/>
  <c r="G56" i="2"/>
  <c r="F56" i="2"/>
  <c r="E56" i="2"/>
  <c r="D56" i="2"/>
  <c r="C56" i="2"/>
  <c r="B56" i="2"/>
  <c r="A53" i="2"/>
  <c r="V51" i="2"/>
  <c r="U51" i="2"/>
  <c r="T51" i="2"/>
  <c r="S51" i="2"/>
  <c r="R51" i="2"/>
  <c r="Q51" i="2"/>
  <c r="P51" i="2"/>
  <c r="O51" i="2"/>
  <c r="N51" i="2"/>
  <c r="M51" i="2"/>
  <c r="K51" i="2"/>
  <c r="J51" i="2"/>
  <c r="I51" i="2"/>
  <c r="H51" i="2"/>
  <c r="G51" i="2"/>
  <c r="F51" i="2"/>
  <c r="E51" i="2"/>
  <c r="D51" i="2"/>
  <c r="C51" i="2"/>
  <c r="B51" i="2"/>
  <c r="V50" i="2"/>
  <c r="U50" i="2"/>
  <c r="T50" i="2"/>
  <c r="S50" i="2"/>
  <c r="R50" i="2"/>
  <c r="Q50" i="2"/>
  <c r="P50" i="2"/>
  <c r="O50" i="2"/>
  <c r="N50" i="2"/>
  <c r="M50" i="2"/>
  <c r="K50" i="2"/>
  <c r="J50" i="2"/>
  <c r="I50" i="2"/>
  <c r="H50" i="2"/>
  <c r="G50" i="2"/>
  <c r="F50" i="2"/>
  <c r="E50" i="2"/>
  <c r="D50" i="2"/>
  <c r="C50" i="2"/>
  <c r="B50" i="2"/>
  <c r="V49" i="2"/>
  <c r="U49" i="2"/>
  <c r="T49" i="2"/>
  <c r="S49" i="2"/>
  <c r="R49" i="2"/>
  <c r="Q49" i="2"/>
  <c r="P49" i="2"/>
  <c r="O49" i="2"/>
  <c r="N49" i="2"/>
  <c r="M49" i="2"/>
  <c r="K49" i="2"/>
  <c r="J49" i="2"/>
  <c r="I49" i="2"/>
  <c r="H49" i="2"/>
  <c r="G49" i="2"/>
  <c r="F49" i="2"/>
  <c r="E49" i="2"/>
  <c r="D49" i="2"/>
  <c r="C49" i="2"/>
  <c r="B49" i="2"/>
  <c r="V48" i="2"/>
  <c r="U48" i="2"/>
  <c r="T48" i="2"/>
  <c r="S48" i="2"/>
  <c r="R48" i="2"/>
  <c r="Q48" i="2"/>
  <c r="P48" i="2"/>
  <c r="O48" i="2"/>
  <c r="N48" i="2"/>
  <c r="M48" i="2"/>
  <c r="K48" i="2"/>
  <c r="J48" i="2"/>
  <c r="I48" i="2"/>
  <c r="H48" i="2"/>
  <c r="G48" i="2"/>
  <c r="F48" i="2"/>
  <c r="E48" i="2"/>
  <c r="D48" i="2"/>
  <c r="C48" i="2"/>
  <c r="B48" i="2"/>
  <c r="V47" i="2"/>
  <c r="U47" i="2"/>
  <c r="T47" i="2"/>
  <c r="S47" i="2"/>
  <c r="R47" i="2"/>
  <c r="Q47" i="2"/>
  <c r="P47" i="2"/>
  <c r="O47" i="2"/>
  <c r="N47" i="2"/>
  <c r="M47" i="2"/>
  <c r="K47" i="2"/>
  <c r="J47" i="2"/>
  <c r="I47" i="2"/>
  <c r="H47" i="2"/>
  <c r="G47" i="2"/>
  <c r="F47" i="2"/>
  <c r="E47" i="2"/>
  <c r="D47" i="2"/>
  <c r="C47" i="2"/>
  <c r="B47" i="2"/>
  <c r="V46" i="2"/>
  <c r="U46" i="2"/>
  <c r="T46" i="2"/>
  <c r="S46" i="2"/>
  <c r="R46" i="2"/>
  <c r="Q46" i="2"/>
  <c r="P46" i="2"/>
  <c r="O46" i="2"/>
  <c r="N46" i="2"/>
  <c r="M46" i="2"/>
  <c r="K46" i="2"/>
  <c r="J46" i="2"/>
  <c r="I46" i="2"/>
  <c r="H46" i="2"/>
  <c r="G46" i="2"/>
  <c r="F46" i="2"/>
  <c r="E46" i="2"/>
  <c r="D46" i="2"/>
  <c r="C46" i="2"/>
  <c r="B46" i="2"/>
  <c r="V45" i="2"/>
  <c r="U45" i="2"/>
  <c r="T45" i="2"/>
  <c r="S45" i="2"/>
  <c r="R45" i="2"/>
  <c r="Q45" i="2"/>
  <c r="P45" i="2"/>
  <c r="O45" i="2"/>
  <c r="N45" i="2"/>
  <c r="M45" i="2"/>
  <c r="K45" i="2"/>
  <c r="J45" i="2"/>
  <c r="I45" i="2"/>
  <c r="H45" i="2"/>
  <c r="G45" i="2"/>
  <c r="F45" i="2"/>
  <c r="E45" i="2"/>
  <c r="D45" i="2"/>
  <c r="C45" i="2"/>
  <c r="B45" i="2"/>
  <c r="V44" i="2"/>
  <c r="U44" i="2"/>
  <c r="T44" i="2"/>
  <c r="S44" i="2"/>
  <c r="R44" i="2"/>
  <c r="Q44" i="2"/>
  <c r="P44" i="2"/>
  <c r="O44" i="2"/>
  <c r="N44" i="2"/>
  <c r="M44" i="2"/>
  <c r="K44" i="2"/>
  <c r="J44" i="2"/>
  <c r="I44" i="2"/>
  <c r="H44" i="2"/>
  <c r="G44" i="2"/>
  <c r="F44" i="2"/>
  <c r="E44" i="2"/>
  <c r="D44" i="2"/>
  <c r="C44" i="2"/>
  <c r="B44" i="2"/>
  <c r="V43" i="2"/>
  <c r="U43" i="2"/>
  <c r="T43" i="2"/>
  <c r="S43" i="2"/>
  <c r="R43" i="2"/>
  <c r="Q43" i="2"/>
  <c r="P43" i="2"/>
  <c r="O43" i="2"/>
  <c r="N43" i="2"/>
  <c r="M43" i="2"/>
  <c r="K43" i="2"/>
  <c r="J43" i="2"/>
  <c r="I43" i="2"/>
  <c r="H43" i="2"/>
  <c r="G43" i="2"/>
  <c r="F43" i="2"/>
  <c r="E43" i="2"/>
  <c r="D43" i="2"/>
  <c r="C43" i="2"/>
  <c r="B43" i="2"/>
  <c r="A40" i="2"/>
  <c r="V38" i="2"/>
  <c r="U38" i="2"/>
  <c r="T38" i="2"/>
  <c r="S38" i="2"/>
  <c r="R38" i="2"/>
  <c r="Q38" i="2"/>
  <c r="P38" i="2"/>
  <c r="O38" i="2"/>
  <c r="N38" i="2"/>
  <c r="M38" i="2"/>
  <c r="K38" i="2"/>
  <c r="J38" i="2"/>
  <c r="I38" i="2"/>
  <c r="H38" i="2"/>
  <c r="G38" i="2"/>
  <c r="F38" i="2"/>
  <c r="E38" i="2"/>
  <c r="D38" i="2"/>
  <c r="C38" i="2"/>
  <c r="B38" i="2"/>
  <c r="V37" i="2"/>
  <c r="U37" i="2"/>
  <c r="T37" i="2"/>
  <c r="S37" i="2"/>
  <c r="R37" i="2"/>
  <c r="Q37" i="2"/>
  <c r="P37" i="2"/>
  <c r="O37" i="2"/>
  <c r="N37" i="2"/>
  <c r="M37" i="2"/>
  <c r="K37" i="2"/>
  <c r="J37" i="2"/>
  <c r="I37" i="2"/>
  <c r="H37" i="2"/>
  <c r="G37" i="2"/>
  <c r="F37" i="2"/>
  <c r="E37" i="2"/>
  <c r="D37" i="2"/>
  <c r="C37" i="2"/>
  <c r="B37" i="2"/>
  <c r="V36" i="2"/>
  <c r="U36" i="2"/>
  <c r="T36" i="2"/>
  <c r="S36" i="2"/>
  <c r="R36" i="2"/>
  <c r="Q36" i="2"/>
  <c r="P36" i="2"/>
  <c r="O36" i="2"/>
  <c r="N36" i="2"/>
  <c r="M36" i="2"/>
  <c r="K36" i="2"/>
  <c r="J36" i="2"/>
  <c r="I36" i="2"/>
  <c r="H36" i="2"/>
  <c r="G36" i="2"/>
  <c r="F36" i="2"/>
  <c r="E36" i="2"/>
  <c r="D36" i="2"/>
  <c r="C36" i="2"/>
  <c r="B36" i="2"/>
  <c r="V35" i="2"/>
  <c r="U35" i="2"/>
  <c r="T35" i="2"/>
  <c r="S35" i="2"/>
  <c r="R35" i="2"/>
  <c r="Q35" i="2"/>
  <c r="P35" i="2"/>
  <c r="O35" i="2"/>
  <c r="N35" i="2"/>
  <c r="M35" i="2"/>
  <c r="K35" i="2"/>
  <c r="J35" i="2"/>
  <c r="I35" i="2"/>
  <c r="H35" i="2"/>
  <c r="G35" i="2"/>
  <c r="F35" i="2"/>
  <c r="E35" i="2"/>
  <c r="D35" i="2"/>
  <c r="C35" i="2"/>
  <c r="B35" i="2"/>
  <c r="V34" i="2"/>
  <c r="U34" i="2"/>
  <c r="T34" i="2"/>
  <c r="S34" i="2"/>
  <c r="R34" i="2"/>
  <c r="Q34" i="2"/>
  <c r="P34" i="2"/>
  <c r="O34" i="2"/>
  <c r="N34" i="2"/>
  <c r="M34" i="2"/>
  <c r="K34" i="2"/>
  <c r="J34" i="2"/>
  <c r="I34" i="2"/>
  <c r="H34" i="2"/>
  <c r="G34" i="2"/>
  <c r="F34" i="2"/>
  <c r="E34" i="2"/>
  <c r="D34" i="2"/>
  <c r="C34" i="2"/>
  <c r="B34" i="2"/>
  <c r="V33" i="2"/>
  <c r="U33" i="2"/>
  <c r="T33" i="2"/>
  <c r="S33" i="2"/>
  <c r="R33" i="2"/>
  <c r="Q33" i="2"/>
  <c r="P33" i="2"/>
  <c r="O33" i="2"/>
  <c r="N33" i="2"/>
  <c r="M33" i="2"/>
  <c r="K33" i="2"/>
  <c r="J33" i="2"/>
  <c r="I33" i="2"/>
  <c r="H33" i="2"/>
  <c r="G33" i="2"/>
  <c r="F33" i="2"/>
  <c r="E33" i="2"/>
  <c r="D33" i="2"/>
  <c r="C33" i="2"/>
  <c r="B33" i="2"/>
  <c r="V32" i="2"/>
  <c r="U32" i="2"/>
  <c r="T32" i="2"/>
  <c r="S32" i="2"/>
  <c r="R32" i="2"/>
  <c r="Q32" i="2"/>
  <c r="P32" i="2"/>
  <c r="O32" i="2"/>
  <c r="N32" i="2"/>
  <c r="M32" i="2"/>
  <c r="K32" i="2"/>
  <c r="J32" i="2"/>
  <c r="I32" i="2"/>
  <c r="H32" i="2"/>
  <c r="G32" i="2"/>
  <c r="F32" i="2"/>
  <c r="E32" i="2"/>
  <c r="D32" i="2"/>
  <c r="C32" i="2"/>
  <c r="B32" i="2"/>
  <c r="V31" i="2"/>
  <c r="U31" i="2"/>
  <c r="T31" i="2"/>
  <c r="S31" i="2"/>
  <c r="R31" i="2"/>
  <c r="Q31" i="2"/>
  <c r="P31" i="2"/>
  <c r="O31" i="2"/>
  <c r="N31" i="2"/>
  <c r="M31" i="2"/>
  <c r="K31" i="2"/>
  <c r="J31" i="2"/>
  <c r="I31" i="2"/>
  <c r="H31" i="2"/>
  <c r="G31" i="2"/>
  <c r="F31" i="2"/>
  <c r="E31" i="2"/>
  <c r="D31" i="2"/>
  <c r="C31" i="2"/>
  <c r="B31" i="2"/>
  <c r="V30" i="2"/>
  <c r="U30" i="2"/>
  <c r="T30" i="2"/>
  <c r="S30" i="2"/>
  <c r="R30" i="2"/>
  <c r="Q30" i="2"/>
  <c r="P30" i="2"/>
  <c r="O30" i="2"/>
  <c r="N30" i="2"/>
  <c r="M30" i="2"/>
  <c r="K30" i="2"/>
  <c r="J30" i="2"/>
  <c r="I30" i="2"/>
  <c r="H30" i="2"/>
  <c r="G30" i="2"/>
  <c r="F30" i="2"/>
  <c r="E30" i="2"/>
  <c r="D30" i="2"/>
  <c r="C30" i="2"/>
  <c r="B30" i="2"/>
  <c r="M28" i="2"/>
  <c r="M41" i="2" s="1"/>
  <c r="M54" i="2" s="1"/>
  <c r="A27" i="2"/>
  <c r="V25" i="2"/>
  <c r="U25" i="2"/>
  <c r="T25" i="2"/>
  <c r="S25" i="2"/>
  <c r="R25" i="2"/>
  <c r="Q25" i="2"/>
  <c r="P25" i="2"/>
  <c r="O25" i="2"/>
  <c r="N25" i="2"/>
  <c r="M25" i="2"/>
  <c r="K25" i="2"/>
  <c r="J25" i="2"/>
  <c r="I25" i="2"/>
  <c r="H25" i="2"/>
  <c r="G25" i="2"/>
  <c r="F25" i="2"/>
  <c r="E25" i="2"/>
  <c r="D25" i="2"/>
  <c r="C25" i="2"/>
  <c r="B25" i="2"/>
  <c r="V24" i="2"/>
  <c r="U24" i="2"/>
  <c r="T24" i="2"/>
  <c r="S24" i="2"/>
  <c r="R24" i="2"/>
  <c r="Q24" i="2"/>
  <c r="P24" i="2"/>
  <c r="O24" i="2"/>
  <c r="N24" i="2"/>
  <c r="M24" i="2"/>
  <c r="K24" i="2"/>
  <c r="J24" i="2"/>
  <c r="I24" i="2"/>
  <c r="H24" i="2"/>
  <c r="G24" i="2"/>
  <c r="F24" i="2"/>
  <c r="E24" i="2"/>
  <c r="D24" i="2"/>
  <c r="C24" i="2"/>
  <c r="B24" i="2"/>
  <c r="V23" i="2"/>
  <c r="U23" i="2"/>
  <c r="T23" i="2"/>
  <c r="S23" i="2"/>
  <c r="R23" i="2"/>
  <c r="Q23" i="2"/>
  <c r="P23" i="2"/>
  <c r="O23" i="2"/>
  <c r="N23" i="2"/>
  <c r="M23" i="2"/>
  <c r="K23" i="2"/>
  <c r="J23" i="2"/>
  <c r="I23" i="2"/>
  <c r="H23" i="2"/>
  <c r="G23" i="2"/>
  <c r="F23" i="2"/>
  <c r="E23" i="2"/>
  <c r="D23" i="2"/>
  <c r="C23" i="2"/>
  <c r="B23" i="2"/>
  <c r="V22" i="2"/>
  <c r="U22" i="2"/>
  <c r="T22" i="2"/>
  <c r="S22" i="2"/>
  <c r="R22" i="2"/>
  <c r="Q22" i="2"/>
  <c r="P22" i="2"/>
  <c r="O22" i="2"/>
  <c r="N22" i="2"/>
  <c r="M22" i="2"/>
  <c r="K22" i="2"/>
  <c r="J22" i="2"/>
  <c r="I22" i="2"/>
  <c r="H22" i="2"/>
  <c r="G22" i="2"/>
  <c r="F22" i="2"/>
  <c r="E22" i="2"/>
  <c r="D22" i="2"/>
  <c r="C22" i="2"/>
  <c r="B22" i="2"/>
  <c r="V21" i="2"/>
  <c r="U21" i="2"/>
  <c r="T21" i="2"/>
  <c r="S21" i="2"/>
  <c r="R21" i="2"/>
  <c r="Q21" i="2"/>
  <c r="P21" i="2"/>
  <c r="O21" i="2"/>
  <c r="N21" i="2"/>
  <c r="M21" i="2"/>
  <c r="K21" i="2"/>
  <c r="J21" i="2"/>
  <c r="I21" i="2"/>
  <c r="H21" i="2"/>
  <c r="G21" i="2"/>
  <c r="F21" i="2"/>
  <c r="E21" i="2"/>
  <c r="D21" i="2"/>
  <c r="C21" i="2"/>
  <c r="B21" i="2"/>
  <c r="V20" i="2"/>
  <c r="U20" i="2"/>
  <c r="T20" i="2"/>
  <c r="S20" i="2"/>
  <c r="R20" i="2"/>
  <c r="Q20" i="2"/>
  <c r="P20" i="2"/>
  <c r="O20" i="2"/>
  <c r="N20" i="2"/>
  <c r="M20" i="2"/>
  <c r="K20" i="2"/>
  <c r="J20" i="2"/>
  <c r="I20" i="2"/>
  <c r="H20" i="2"/>
  <c r="G20" i="2"/>
  <c r="F20" i="2"/>
  <c r="E20" i="2"/>
  <c r="D20" i="2"/>
  <c r="C20" i="2"/>
  <c r="B20" i="2"/>
  <c r="V19" i="2"/>
  <c r="U19" i="2"/>
  <c r="T19" i="2"/>
  <c r="S19" i="2"/>
  <c r="R19" i="2"/>
  <c r="Q19" i="2"/>
  <c r="P19" i="2"/>
  <c r="O19" i="2"/>
  <c r="N19" i="2"/>
  <c r="M19" i="2"/>
  <c r="K19" i="2"/>
  <c r="J19" i="2"/>
  <c r="I19" i="2"/>
  <c r="H19" i="2"/>
  <c r="G19" i="2"/>
  <c r="F19" i="2"/>
  <c r="E19" i="2"/>
  <c r="D19" i="2"/>
  <c r="C19" i="2"/>
  <c r="B19" i="2"/>
  <c r="V18" i="2"/>
  <c r="U18" i="2"/>
  <c r="T18" i="2"/>
  <c r="S18" i="2"/>
  <c r="R18" i="2"/>
  <c r="Q18" i="2"/>
  <c r="P18" i="2"/>
  <c r="O18" i="2"/>
  <c r="N18" i="2"/>
  <c r="M18" i="2"/>
  <c r="K18" i="2"/>
  <c r="J18" i="2"/>
  <c r="I18" i="2"/>
  <c r="H18" i="2"/>
  <c r="G18" i="2"/>
  <c r="F18" i="2"/>
  <c r="E18" i="2"/>
  <c r="D18" i="2"/>
  <c r="C18" i="2"/>
  <c r="B18" i="2"/>
  <c r="V17" i="2"/>
  <c r="U17" i="2"/>
  <c r="T17" i="2"/>
  <c r="S17" i="2"/>
  <c r="R17" i="2"/>
  <c r="Q17" i="2"/>
  <c r="P17" i="2"/>
  <c r="O17" i="2"/>
  <c r="N17" i="2"/>
  <c r="M17" i="2"/>
  <c r="K17" i="2"/>
  <c r="J17" i="2"/>
  <c r="I17" i="2"/>
  <c r="H17" i="2"/>
  <c r="G17" i="2"/>
  <c r="F17" i="2"/>
  <c r="E17" i="2"/>
  <c r="D17" i="2"/>
  <c r="C17" i="2"/>
  <c r="B17" i="2"/>
  <c r="A14" i="2"/>
  <c r="V12" i="2"/>
  <c r="U12" i="2"/>
  <c r="T12" i="2"/>
  <c r="S12" i="2"/>
  <c r="R12" i="2"/>
  <c r="Q12" i="2"/>
  <c r="P12" i="2"/>
  <c r="O12" i="2"/>
  <c r="N12" i="2"/>
  <c r="M12" i="2"/>
  <c r="K12" i="2"/>
  <c r="J12" i="2"/>
  <c r="I12" i="2"/>
  <c r="H12" i="2"/>
  <c r="G12" i="2"/>
  <c r="F12" i="2"/>
  <c r="E12" i="2"/>
  <c r="D12" i="2"/>
  <c r="C12" i="2"/>
  <c r="B12" i="2"/>
  <c r="A12" i="2"/>
  <c r="A25" i="2" s="1"/>
  <c r="A38" i="2" s="1"/>
  <c r="A51" i="2" s="1"/>
  <c r="A64" i="2" s="1"/>
  <c r="A77" i="2" s="1"/>
  <c r="A90" i="2" s="1"/>
  <c r="A103" i="2" s="1"/>
  <c r="V11" i="2"/>
  <c r="U11" i="2"/>
  <c r="T11" i="2"/>
  <c r="S11" i="2"/>
  <c r="R11" i="2"/>
  <c r="Q11" i="2"/>
  <c r="P11" i="2"/>
  <c r="O11" i="2"/>
  <c r="N11" i="2"/>
  <c r="M11" i="2"/>
  <c r="K11" i="2"/>
  <c r="J11" i="2"/>
  <c r="I11" i="2"/>
  <c r="H11" i="2"/>
  <c r="G11" i="2"/>
  <c r="F11" i="2"/>
  <c r="E11" i="2"/>
  <c r="D11" i="2"/>
  <c r="C11" i="2"/>
  <c r="B11" i="2"/>
  <c r="A11" i="2"/>
  <c r="A24" i="2" s="1"/>
  <c r="A37" i="2" s="1"/>
  <c r="A50" i="2" s="1"/>
  <c r="A63" i="2" s="1"/>
  <c r="A76" i="2" s="1"/>
  <c r="A89" i="2" s="1"/>
  <c r="A102" i="2" s="1"/>
  <c r="V10" i="2"/>
  <c r="U10" i="2"/>
  <c r="T10" i="2"/>
  <c r="S10" i="2"/>
  <c r="R10" i="2"/>
  <c r="Q10" i="2"/>
  <c r="P10" i="2"/>
  <c r="O10" i="2"/>
  <c r="N10" i="2"/>
  <c r="M10" i="2"/>
  <c r="K10" i="2"/>
  <c r="J10" i="2"/>
  <c r="I10" i="2"/>
  <c r="H10" i="2"/>
  <c r="G10" i="2"/>
  <c r="F10" i="2"/>
  <c r="E10" i="2"/>
  <c r="D10" i="2"/>
  <c r="C10" i="2"/>
  <c r="B10" i="2"/>
  <c r="A10" i="2"/>
  <c r="A23" i="2" s="1"/>
  <c r="A36" i="2" s="1"/>
  <c r="A49" i="2" s="1"/>
  <c r="A62" i="2" s="1"/>
  <c r="A75" i="2" s="1"/>
  <c r="A88" i="2" s="1"/>
  <c r="A101" i="2" s="1"/>
  <c r="V9" i="2"/>
  <c r="U9" i="2"/>
  <c r="T9" i="2"/>
  <c r="S9" i="2"/>
  <c r="R9" i="2"/>
  <c r="Q9" i="2"/>
  <c r="P9" i="2"/>
  <c r="O9" i="2"/>
  <c r="N9" i="2"/>
  <c r="M9" i="2"/>
  <c r="K9" i="2"/>
  <c r="J9" i="2"/>
  <c r="I9" i="2"/>
  <c r="H9" i="2"/>
  <c r="G9" i="2"/>
  <c r="F9" i="2"/>
  <c r="E9" i="2"/>
  <c r="D9" i="2"/>
  <c r="C9" i="2"/>
  <c r="B9" i="2"/>
  <c r="A9" i="2"/>
  <c r="A22" i="2" s="1"/>
  <c r="A35" i="2" s="1"/>
  <c r="A48" i="2" s="1"/>
  <c r="A61" i="2" s="1"/>
  <c r="A74" i="2" s="1"/>
  <c r="A87" i="2" s="1"/>
  <c r="A100" i="2" s="1"/>
  <c r="V8" i="2"/>
  <c r="U8" i="2"/>
  <c r="T8" i="2"/>
  <c r="S8" i="2"/>
  <c r="R8" i="2"/>
  <c r="Q8" i="2"/>
  <c r="P8" i="2"/>
  <c r="O8" i="2"/>
  <c r="N8" i="2"/>
  <c r="M8" i="2"/>
  <c r="K8" i="2"/>
  <c r="J8" i="2"/>
  <c r="I8" i="2"/>
  <c r="H8" i="2"/>
  <c r="G8" i="2"/>
  <c r="F8" i="2"/>
  <c r="E8" i="2"/>
  <c r="D8" i="2"/>
  <c r="C8" i="2"/>
  <c r="B8" i="2"/>
  <c r="A8" i="2"/>
  <c r="A21" i="2" s="1"/>
  <c r="A34" i="2" s="1"/>
  <c r="A47" i="2" s="1"/>
  <c r="A60" i="2" s="1"/>
  <c r="A73" i="2" s="1"/>
  <c r="A86" i="2" s="1"/>
  <c r="A99" i="2" s="1"/>
  <c r="V7" i="2"/>
  <c r="U7" i="2"/>
  <c r="T7" i="2"/>
  <c r="S7" i="2"/>
  <c r="R7" i="2"/>
  <c r="Q7" i="2"/>
  <c r="P7" i="2"/>
  <c r="O7" i="2"/>
  <c r="N7" i="2"/>
  <c r="M7" i="2"/>
  <c r="K7" i="2"/>
  <c r="J7" i="2"/>
  <c r="I7" i="2"/>
  <c r="H7" i="2"/>
  <c r="G7" i="2"/>
  <c r="F7" i="2"/>
  <c r="E7" i="2"/>
  <c r="D7" i="2"/>
  <c r="C7" i="2"/>
  <c r="B7" i="2"/>
  <c r="A7" i="2"/>
  <c r="A20" i="2" s="1"/>
  <c r="A33" i="2" s="1"/>
  <c r="A46" i="2" s="1"/>
  <c r="A59" i="2" s="1"/>
  <c r="A72" i="2" s="1"/>
  <c r="A85" i="2" s="1"/>
  <c r="A98" i="2" s="1"/>
  <c r="V6" i="2"/>
  <c r="U6" i="2"/>
  <c r="T6" i="2"/>
  <c r="S6" i="2"/>
  <c r="R6" i="2"/>
  <c r="Q6" i="2"/>
  <c r="P6" i="2"/>
  <c r="O6" i="2"/>
  <c r="N6" i="2"/>
  <c r="M6" i="2"/>
  <c r="K6" i="2"/>
  <c r="J6" i="2"/>
  <c r="I6" i="2"/>
  <c r="H6" i="2"/>
  <c r="G6" i="2"/>
  <c r="F6" i="2"/>
  <c r="E6" i="2"/>
  <c r="D6" i="2"/>
  <c r="C6" i="2"/>
  <c r="B6" i="2"/>
  <c r="A6" i="2"/>
  <c r="A19" i="2" s="1"/>
  <c r="A32" i="2" s="1"/>
  <c r="A45" i="2" s="1"/>
  <c r="A58" i="2" s="1"/>
  <c r="A71" i="2" s="1"/>
  <c r="A84" i="2" s="1"/>
  <c r="A97" i="2" s="1"/>
  <c r="V5" i="2"/>
  <c r="U5" i="2"/>
  <c r="T5" i="2"/>
  <c r="S5" i="2"/>
  <c r="R5" i="2"/>
  <c r="Q5" i="2"/>
  <c r="P5" i="2"/>
  <c r="O5" i="2"/>
  <c r="N5" i="2"/>
  <c r="M5" i="2"/>
  <c r="K5" i="2"/>
  <c r="J5" i="2"/>
  <c r="I5" i="2"/>
  <c r="H5" i="2"/>
  <c r="G5" i="2"/>
  <c r="F5" i="2"/>
  <c r="E5" i="2"/>
  <c r="D5" i="2"/>
  <c r="C5" i="2"/>
  <c r="B5" i="2"/>
  <c r="A5" i="2"/>
  <c r="A18" i="2" s="1"/>
  <c r="A31" i="2" s="1"/>
  <c r="A44" i="2" s="1"/>
  <c r="A57" i="2" s="1"/>
  <c r="A70" i="2" s="1"/>
  <c r="A83" i="2" s="1"/>
  <c r="A96" i="2" s="1"/>
  <c r="V4" i="2"/>
  <c r="U4" i="2"/>
  <c r="T4" i="2"/>
  <c r="S4" i="2"/>
  <c r="R4" i="2"/>
  <c r="Q4" i="2"/>
  <c r="P4" i="2"/>
  <c r="O4" i="2"/>
  <c r="N4" i="2"/>
  <c r="M4" i="2"/>
  <c r="K4" i="2"/>
  <c r="J4" i="2"/>
  <c r="I4" i="2"/>
  <c r="H4" i="2"/>
  <c r="G4" i="2"/>
  <c r="F4" i="2"/>
  <c r="E4" i="2"/>
  <c r="D4" i="2"/>
  <c r="C4" i="2"/>
  <c r="B4" i="2"/>
  <c r="A4" i="2"/>
  <c r="A17" i="2" s="1"/>
  <c r="A30" i="2" s="1"/>
  <c r="A43" i="2" s="1"/>
  <c r="A56" i="2" s="1"/>
  <c r="A69" i="2" s="1"/>
  <c r="A82" i="2" s="1"/>
  <c r="A95" i="2" s="1"/>
  <c r="V3" i="2"/>
  <c r="V16" i="2" s="1"/>
  <c r="V29" i="2" s="1"/>
  <c r="V42" i="2" s="1"/>
  <c r="V55" i="2" s="1"/>
  <c r="V68" i="2" s="1"/>
  <c r="V81" i="2" s="1"/>
  <c r="V94" i="2" s="1"/>
  <c r="U3" i="2"/>
  <c r="U16" i="2" s="1"/>
  <c r="U29" i="2" s="1"/>
  <c r="U42" i="2" s="1"/>
  <c r="U55" i="2" s="1"/>
  <c r="U68" i="2" s="1"/>
  <c r="U81" i="2" s="1"/>
  <c r="U94" i="2" s="1"/>
  <c r="T3" i="2"/>
  <c r="T16" i="2" s="1"/>
  <c r="T29" i="2" s="1"/>
  <c r="T42" i="2" s="1"/>
  <c r="T55" i="2" s="1"/>
  <c r="T68" i="2" s="1"/>
  <c r="T81" i="2" s="1"/>
  <c r="T94" i="2" s="1"/>
  <c r="S3" i="2"/>
  <c r="S16" i="2" s="1"/>
  <c r="S29" i="2" s="1"/>
  <c r="S42" i="2" s="1"/>
  <c r="S55" i="2" s="1"/>
  <c r="S68" i="2" s="1"/>
  <c r="S81" i="2" s="1"/>
  <c r="S94" i="2" s="1"/>
  <c r="R3" i="2"/>
  <c r="R16" i="2" s="1"/>
  <c r="R29" i="2" s="1"/>
  <c r="R42" i="2" s="1"/>
  <c r="R55" i="2" s="1"/>
  <c r="R68" i="2" s="1"/>
  <c r="R81" i="2" s="1"/>
  <c r="R94" i="2" s="1"/>
  <c r="Q3" i="2"/>
  <c r="Q16" i="2" s="1"/>
  <c r="Q29" i="2" s="1"/>
  <c r="Q42" i="2" s="1"/>
  <c r="Q55" i="2" s="1"/>
  <c r="Q68" i="2" s="1"/>
  <c r="Q81" i="2" s="1"/>
  <c r="Q94" i="2" s="1"/>
  <c r="P3" i="2"/>
  <c r="P16" i="2" s="1"/>
  <c r="P29" i="2" s="1"/>
  <c r="P42" i="2" s="1"/>
  <c r="P55" i="2" s="1"/>
  <c r="P68" i="2" s="1"/>
  <c r="P81" i="2" s="1"/>
  <c r="P94" i="2" s="1"/>
  <c r="O3" i="2"/>
  <c r="O16" i="2" s="1"/>
  <c r="O29" i="2" s="1"/>
  <c r="O42" i="2" s="1"/>
  <c r="O55" i="2" s="1"/>
  <c r="O68" i="2" s="1"/>
  <c r="O81" i="2" s="1"/>
  <c r="O94" i="2" s="1"/>
  <c r="N3" i="2"/>
  <c r="N16" i="2" s="1"/>
  <c r="N29" i="2" s="1"/>
  <c r="N42" i="2" s="1"/>
  <c r="N55" i="2" s="1"/>
  <c r="N68" i="2" s="1"/>
  <c r="N81" i="2" s="1"/>
  <c r="N94" i="2" s="1"/>
  <c r="M3" i="2"/>
  <c r="M16" i="2" s="1"/>
  <c r="M29" i="2" s="1"/>
  <c r="M42" i="2" s="1"/>
  <c r="M55" i="2" s="1"/>
  <c r="M68" i="2" s="1"/>
  <c r="M81" i="2" s="1"/>
  <c r="M94" i="2" s="1"/>
  <c r="K3" i="2"/>
  <c r="K16" i="2" s="1"/>
  <c r="K29" i="2" s="1"/>
  <c r="K42" i="2" s="1"/>
  <c r="K55" i="2" s="1"/>
  <c r="K68" i="2" s="1"/>
  <c r="K81" i="2" s="1"/>
  <c r="K94" i="2" s="1"/>
  <c r="J3" i="2"/>
  <c r="J16" i="2" s="1"/>
  <c r="J29" i="2" s="1"/>
  <c r="J42" i="2" s="1"/>
  <c r="J55" i="2" s="1"/>
  <c r="J68" i="2" s="1"/>
  <c r="J81" i="2" s="1"/>
  <c r="J94" i="2" s="1"/>
  <c r="I3" i="2"/>
  <c r="I16" i="2" s="1"/>
  <c r="I29" i="2" s="1"/>
  <c r="I42" i="2" s="1"/>
  <c r="I55" i="2" s="1"/>
  <c r="I68" i="2" s="1"/>
  <c r="I81" i="2" s="1"/>
  <c r="I94" i="2" s="1"/>
  <c r="H3" i="2"/>
  <c r="H16" i="2" s="1"/>
  <c r="H29" i="2" s="1"/>
  <c r="H42" i="2" s="1"/>
  <c r="H55" i="2" s="1"/>
  <c r="H68" i="2" s="1"/>
  <c r="H81" i="2" s="1"/>
  <c r="H94" i="2" s="1"/>
  <c r="G3" i="2"/>
  <c r="G16" i="2" s="1"/>
  <c r="G29" i="2" s="1"/>
  <c r="G42" i="2" s="1"/>
  <c r="G55" i="2" s="1"/>
  <c r="G68" i="2" s="1"/>
  <c r="G81" i="2" s="1"/>
  <c r="G94" i="2" s="1"/>
  <c r="F3" i="2"/>
  <c r="F16" i="2" s="1"/>
  <c r="F29" i="2" s="1"/>
  <c r="F42" i="2" s="1"/>
  <c r="F55" i="2" s="1"/>
  <c r="F68" i="2" s="1"/>
  <c r="F81" i="2" s="1"/>
  <c r="F94" i="2" s="1"/>
  <c r="E3" i="2"/>
  <c r="E16" i="2" s="1"/>
  <c r="E29" i="2" s="1"/>
  <c r="E42" i="2" s="1"/>
  <c r="E55" i="2" s="1"/>
  <c r="E68" i="2" s="1"/>
  <c r="E81" i="2" s="1"/>
  <c r="E94" i="2" s="1"/>
  <c r="D3" i="2"/>
  <c r="D16" i="2" s="1"/>
  <c r="D29" i="2" s="1"/>
  <c r="D42" i="2" s="1"/>
  <c r="D55" i="2" s="1"/>
  <c r="D68" i="2" s="1"/>
  <c r="D81" i="2" s="1"/>
  <c r="D94" i="2" s="1"/>
  <c r="C3" i="2"/>
  <c r="C16" i="2" s="1"/>
  <c r="C29" i="2" s="1"/>
  <c r="C42" i="2" s="1"/>
  <c r="C55" i="2" s="1"/>
  <c r="C68" i="2" s="1"/>
  <c r="C81" i="2" s="1"/>
  <c r="C94" i="2" s="1"/>
  <c r="B3" i="2"/>
  <c r="B16" i="2" s="1"/>
  <c r="B29" i="2" s="1"/>
  <c r="B42" i="2" s="1"/>
  <c r="B55" i="2" s="1"/>
  <c r="B68" i="2" s="1"/>
  <c r="B81" i="2" s="1"/>
  <c r="B94" i="2" s="1"/>
  <c r="M2" i="2"/>
  <c r="M15" i="2" s="1"/>
  <c r="B2" i="2"/>
  <c r="B15" i="2" s="1"/>
  <c r="B28" i="2" s="1"/>
  <c r="B41" i="2" s="1"/>
  <c r="B54" i="2" s="1"/>
  <c r="B67" i="2" s="1"/>
  <c r="B80" i="2" s="1"/>
  <c r="B93" i="2" s="1"/>
  <c r="A1" i="2"/>
  <c r="V116" i="1"/>
  <c r="U116" i="1"/>
  <c r="T116" i="1"/>
  <c r="S116" i="1"/>
  <c r="R116" i="1"/>
  <c r="Q116" i="1"/>
  <c r="P116" i="1"/>
  <c r="O116" i="1"/>
  <c r="N116" i="1"/>
  <c r="M116" i="1"/>
  <c r="K116" i="1"/>
  <c r="J116" i="1"/>
  <c r="I116" i="1"/>
  <c r="H116" i="1"/>
  <c r="G116" i="1"/>
  <c r="F116" i="1"/>
  <c r="E116" i="1"/>
  <c r="D116" i="1"/>
  <c r="C116" i="1"/>
  <c r="B116" i="1"/>
  <c r="V115" i="1"/>
  <c r="U115" i="1"/>
  <c r="T115" i="1"/>
  <c r="S115" i="1"/>
  <c r="R115" i="1"/>
  <c r="Q115" i="1"/>
  <c r="P115" i="1"/>
  <c r="O115" i="1"/>
  <c r="N115" i="1"/>
  <c r="M115" i="1"/>
  <c r="K115" i="1"/>
  <c r="J115" i="1"/>
  <c r="I115" i="1"/>
  <c r="H115" i="1"/>
  <c r="G115" i="1"/>
  <c r="F115" i="1"/>
  <c r="E115" i="1"/>
  <c r="D115" i="1"/>
  <c r="C115" i="1"/>
  <c r="B115" i="1"/>
  <c r="V114" i="1"/>
  <c r="U114" i="1"/>
  <c r="T114" i="1"/>
  <c r="S114" i="1"/>
  <c r="R114" i="1"/>
  <c r="Q114" i="1"/>
  <c r="P114" i="1"/>
  <c r="O114" i="1"/>
  <c r="N114" i="1"/>
  <c r="M114" i="1"/>
  <c r="K114" i="1"/>
  <c r="J114" i="1"/>
  <c r="I114" i="1"/>
  <c r="H114" i="1"/>
  <c r="G114" i="1"/>
  <c r="F114" i="1"/>
  <c r="E114" i="1"/>
  <c r="D114" i="1"/>
  <c r="C114" i="1"/>
  <c r="B114" i="1"/>
  <c r="V113" i="1"/>
  <c r="U113" i="1"/>
  <c r="T113" i="1"/>
  <c r="S113" i="1"/>
  <c r="R113" i="1"/>
  <c r="Q113" i="1"/>
  <c r="P113" i="1"/>
  <c r="O113" i="1"/>
  <c r="N113" i="1"/>
  <c r="M113" i="1"/>
  <c r="K113" i="1"/>
  <c r="J113" i="1"/>
  <c r="I113" i="1"/>
  <c r="H113" i="1"/>
  <c r="G113" i="1"/>
  <c r="F113" i="1"/>
  <c r="E113" i="1"/>
  <c r="D113" i="1"/>
  <c r="C113" i="1"/>
  <c r="B113" i="1"/>
  <c r="V112" i="1"/>
  <c r="U112" i="1"/>
  <c r="T112" i="1"/>
  <c r="S112" i="1"/>
  <c r="R112" i="1"/>
  <c r="Q112" i="1"/>
  <c r="P112" i="1"/>
  <c r="O112" i="1"/>
  <c r="N112" i="1"/>
  <c r="M112" i="1"/>
  <c r="K112" i="1"/>
  <c r="J112" i="1"/>
  <c r="I112" i="1"/>
  <c r="H112" i="1"/>
  <c r="G112" i="1"/>
  <c r="F112" i="1"/>
  <c r="E112" i="1"/>
  <c r="D112" i="1"/>
  <c r="C112" i="1"/>
  <c r="B112" i="1"/>
  <c r="V111" i="1"/>
  <c r="U111" i="1"/>
  <c r="T111" i="1"/>
  <c r="S111" i="1"/>
  <c r="R111" i="1"/>
  <c r="Q111" i="1"/>
  <c r="P111" i="1"/>
  <c r="O111" i="1"/>
  <c r="N111" i="1"/>
  <c r="M111" i="1"/>
  <c r="K111" i="1"/>
  <c r="J111" i="1"/>
  <c r="I111" i="1"/>
  <c r="H111" i="1"/>
  <c r="G111" i="1"/>
  <c r="F111" i="1"/>
  <c r="E111" i="1"/>
  <c r="D111" i="1"/>
  <c r="C111" i="1"/>
  <c r="B111" i="1"/>
  <c r="V110" i="1"/>
  <c r="U110" i="1"/>
  <c r="T110" i="1"/>
  <c r="S110" i="1"/>
  <c r="R110" i="1"/>
  <c r="Q110" i="1"/>
  <c r="P110" i="1"/>
  <c r="O110" i="1"/>
  <c r="N110" i="1"/>
  <c r="M110" i="1"/>
  <c r="K110" i="1"/>
  <c r="J110" i="1"/>
  <c r="I110" i="1"/>
  <c r="H110" i="1"/>
  <c r="G110" i="1"/>
  <c r="F110" i="1"/>
  <c r="E110" i="1"/>
  <c r="D110" i="1"/>
  <c r="C110" i="1"/>
  <c r="B110" i="1"/>
  <c r="V109" i="1"/>
  <c r="U109" i="1"/>
  <c r="T109" i="1"/>
  <c r="S109" i="1"/>
  <c r="R109" i="1"/>
  <c r="Q109" i="1"/>
  <c r="P109" i="1"/>
  <c r="O109" i="1"/>
  <c r="N109" i="1"/>
  <c r="M109" i="1"/>
  <c r="K109" i="1"/>
  <c r="J109" i="1"/>
  <c r="I109" i="1"/>
  <c r="H109" i="1"/>
  <c r="G109" i="1"/>
  <c r="F109" i="1"/>
  <c r="E109" i="1"/>
  <c r="D109" i="1"/>
  <c r="C109" i="1"/>
  <c r="B109" i="1"/>
  <c r="V108" i="1"/>
  <c r="U108" i="1"/>
  <c r="T108" i="1"/>
  <c r="S108" i="1"/>
  <c r="R108" i="1"/>
  <c r="Q108" i="1"/>
  <c r="P108" i="1"/>
  <c r="O108" i="1"/>
  <c r="N108" i="1"/>
  <c r="M108" i="1"/>
  <c r="K108" i="1"/>
  <c r="J108" i="1"/>
  <c r="I108" i="1"/>
  <c r="H108" i="1"/>
  <c r="G108" i="1"/>
  <c r="F108" i="1"/>
  <c r="E108" i="1"/>
  <c r="D108" i="1"/>
  <c r="C108" i="1"/>
  <c r="B108" i="1"/>
  <c r="V103" i="1"/>
  <c r="U103" i="1"/>
  <c r="T103" i="1"/>
  <c r="S103" i="1"/>
  <c r="R103" i="1"/>
  <c r="Q103" i="1"/>
  <c r="P103" i="1"/>
  <c r="O103" i="1"/>
  <c r="N103" i="1"/>
  <c r="M103" i="1"/>
  <c r="K103" i="1"/>
  <c r="J103" i="1"/>
  <c r="I103" i="1"/>
  <c r="H103" i="1"/>
  <c r="G103" i="1"/>
  <c r="F103" i="1"/>
  <c r="E103" i="1"/>
  <c r="D103" i="1"/>
  <c r="C103" i="1"/>
  <c r="B103" i="1"/>
  <c r="V102" i="1"/>
  <c r="U102" i="1"/>
  <c r="T102" i="1"/>
  <c r="S102" i="1"/>
  <c r="R102" i="1"/>
  <c r="Q102" i="1"/>
  <c r="P102" i="1"/>
  <c r="O102" i="1"/>
  <c r="N102" i="1"/>
  <c r="M102" i="1"/>
  <c r="K102" i="1"/>
  <c r="J102" i="1"/>
  <c r="I102" i="1"/>
  <c r="H102" i="1"/>
  <c r="G102" i="1"/>
  <c r="F102" i="1"/>
  <c r="E102" i="1"/>
  <c r="D102" i="1"/>
  <c r="C102" i="1"/>
  <c r="B102" i="1"/>
  <c r="V101" i="1"/>
  <c r="U101" i="1"/>
  <c r="T101" i="1"/>
  <c r="S101" i="1"/>
  <c r="R101" i="1"/>
  <c r="Q101" i="1"/>
  <c r="P101" i="1"/>
  <c r="O101" i="1"/>
  <c r="N101" i="1"/>
  <c r="M101" i="1"/>
  <c r="K101" i="1"/>
  <c r="J101" i="1"/>
  <c r="I101" i="1"/>
  <c r="H101" i="1"/>
  <c r="G101" i="1"/>
  <c r="F101" i="1"/>
  <c r="E101" i="1"/>
  <c r="D101" i="1"/>
  <c r="C101" i="1"/>
  <c r="B101" i="1"/>
  <c r="V100" i="1"/>
  <c r="U100" i="1"/>
  <c r="T100" i="1"/>
  <c r="S100" i="1"/>
  <c r="R100" i="1"/>
  <c r="Q100" i="1"/>
  <c r="P100" i="1"/>
  <c r="O100" i="1"/>
  <c r="N100" i="1"/>
  <c r="M100" i="1"/>
  <c r="K100" i="1"/>
  <c r="J100" i="1"/>
  <c r="I100" i="1"/>
  <c r="H100" i="1"/>
  <c r="G100" i="1"/>
  <c r="F100" i="1"/>
  <c r="E100" i="1"/>
  <c r="D100" i="1"/>
  <c r="C100" i="1"/>
  <c r="B100" i="1"/>
  <c r="V99" i="1"/>
  <c r="U99" i="1"/>
  <c r="T99" i="1"/>
  <c r="S99" i="1"/>
  <c r="R99" i="1"/>
  <c r="Q99" i="1"/>
  <c r="P99" i="1"/>
  <c r="O99" i="1"/>
  <c r="N99" i="1"/>
  <c r="M99" i="1"/>
  <c r="K99" i="1"/>
  <c r="J99" i="1"/>
  <c r="I99" i="1"/>
  <c r="H99" i="1"/>
  <c r="G99" i="1"/>
  <c r="F99" i="1"/>
  <c r="E99" i="1"/>
  <c r="D99" i="1"/>
  <c r="C99" i="1"/>
  <c r="B99" i="1"/>
  <c r="V98" i="1"/>
  <c r="U98" i="1"/>
  <c r="T98" i="1"/>
  <c r="S98" i="1"/>
  <c r="R98" i="1"/>
  <c r="Q98" i="1"/>
  <c r="P98" i="1"/>
  <c r="O98" i="1"/>
  <c r="N98" i="1"/>
  <c r="M98" i="1"/>
  <c r="K98" i="1"/>
  <c r="J98" i="1"/>
  <c r="I98" i="1"/>
  <c r="H98" i="1"/>
  <c r="G98" i="1"/>
  <c r="F98" i="1"/>
  <c r="E98" i="1"/>
  <c r="D98" i="1"/>
  <c r="C98" i="1"/>
  <c r="B98" i="1"/>
  <c r="V97" i="1"/>
  <c r="U97" i="1"/>
  <c r="T97" i="1"/>
  <c r="S97" i="1"/>
  <c r="R97" i="1"/>
  <c r="Q97" i="1"/>
  <c r="P97" i="1"/>
  <c r="O97" i="1"/>
  <c r="N97" i="1"/>
  <c r="M97" i="1"/>
  <c r="K97" i="1"/>
  <c r="J97" i="1"/>
  <c r="I97" i="1"/>
  <c r="H97" i="1"/>
  <c r="G97" i="1"/>
  <c r="F97" i="1"/>
  <c r="E97" i="1"/>
  <c r="D97" i="1"/>
  <c r="C97" i="1"/>
  <c r="B97" i="1"/>
  <c r="V96" i="1"/>
  <c r="U96" i="1"/>
  <c r="T96" i="1"/>
  <c r="S96" i="1"/>
  <c r="R96" i="1"/>
  <c r="Q96" i="1"/>
  <c r="P96" i="1"/>
  <c r="O96" i="1"/>
  <c r="N96" i="1"/>
  <c r="M96" i="1"/>
  <c r="K96" i="1"/>
  <c r="J96" i="1"/>
  <c r="I96" i="1"/>
  <c r="H96" i="1"/>
  <c r="G96" i="1"/>
  <c r="F96" i="1"/>
  <c r="E96" i="1"/>
  <c r="D96" i="1"/>
  <c r="C96" i="1"/>
  <c r="B96" i="1"/>
  <c r="V95" i="1"/>
  <c r="U95" i="1"/>
  <c r="T95" i="1"/>
  <c r="S95" i="1"/>
  <c r="R95" i="1"/>
  <c r="Q95" i="1"/>
  <c r="P95" i="1"/>
  <c r="O95" i="1"/>
  <c r="N95" i="1"/>
  <c r="M95" i="1"/>
  <c r="K95" i="1"/>
  <c r="J95" i="1"/>
  <c r="I95" i="1"/>
  <c r="H95" i="1"/>
  <c r="G95" i="1"/>
  <c r="F95" i="1"/>
  <c r="E95" i="1"/>
  <c r="D95" i="1"/>
  <c r="C95" i="1"/>
  <c r="B95" i="1"/>
  <c r="V90" i="1"/>
  <c r="U90" i="1"/>
  <c r="T90" i="1"/>
  <c r="S90" i="1"/>
  <c r="R90" i="1"/>
  <c r="Q90" i="1"/>
  <c r="P90" i="1"/>
  <c r="O90" i="1"/>
  <c r="N90" i="1"/>
  <c r="M90" i="1"/>
  <c r="K90" i="1"/>
  <c r="J90" i="1"/>
  <c r="I90" i="1"/>
  <c r="H90" i="1"/>
  <c r="G90" i="1"/>
  <c r="F90" i="1"/>
  <c r="E90" i="1"/>
  <c r="D90" i="1"/>
  <c r="C90" i="1"/>
  <c r="B90" i="1"/>
  <c r="V89" i="1"/>
  <c r="U89" i="1"/>
  <c r="T89" i="1"/>
  <c r="S89" i="1"/>
  <c r="R89" i="1"/>
  <c r="Q89" i="1"/>
  <c r="P89" i="1"/>
  <c r="O89" i="1"/>
  <c r="N89" i="1"/>
  <c r="M89" i="1"/>
  <c r="K89" i="1"/>
  <c r="J89" i="1"/>
  <c r="I89" i="1"/>
  <c r="H89" i="1"/>
  <c r="G89" i="1"/>
  <c r="F89" i="1"/>
  <c r="E89" i="1"/>
  <c r="D89" i="1"/>
  <c r="C89" i="1"/>
  <c r="B89" i="1"/>
  <c r="V88" i="1"/>
  <c r="U88" i="1"/>
  <c r="T88" i="1"/>
  <c r="S88" i="1"/>
  <c r="R88" i="1"/>
  <c r="Q88" i="1"/>
  <c r="P88" i="1"/>
  <c r="O88" i="1"/>
  <c r="N88" i="1"/>
  <c r="M88" i="1"/>
  <c r="K88" i="1"/>
  <c r="J88" i="1"/>
  <c r="I88" i="1"/>
  <c r="H88" i="1"/>
  <c r="G88" i="1"/>
  <c r="F88" i="1"/>
  <c r="E88" i="1"/>
  <c r="D88" i="1"/>
  <c r="C88" i="1"/>
  <c r="B88" i="1"/>
  <c r="V87" i="1"/>
  <c r="U87" i="1"/>
  <c r="T87" i="1"/>
  <c r="S87" i="1"/>
  <c r="R87" i="1"/>
  <c r="Q87" i="1"/>
  <c r="P87" i="1"/>
  <c r="O87" i="1"/>
  <c r="N87" i="1"/>
  <c r="M87" i="1"/>
  <c r="K87" i="1"/>
  <c r="J87" i="1"/>
  <c r="I87" i="1"/>
  <c r="H87" i="1"/>
  <c r="G87" i="1"/>
  <c r="F87" i="1"/>
  <c r="E87" i="1"/>
  <c r="D87" i="1"/>
  <c r="C87" i="1"/>
  <c r="B87" i="1"/>
  <c r="V86" i="1"/>
  <c r="U86" i="1"/>
  <c r="T86" i="1"/>
  <c r="S86" i="1"/>
  <c r="R86" i="1"/>
  <c r="Q86" i="1"/>
  <c r="P86" i="1"/>
  <c r="O86" i="1"/>
  <c r="N86" i="1"/>
  <c r="M86" i="1"/>
  <c r="K86" i="1"/>
  <c r="J86" i="1"/>
  <c r="I86" i="1"/>
  <c r="H86" i="1"/>
  <c r="G86" i="1"/>
  <c r="F86" i="1"/>
  <c r="E86" i="1"/>
  <c r="D86" i="1"/>
  <c r="C86" i="1"/>
  <c r="B86" i="1"/>
  <c r="V85" i="1"/>
  <c r="U85" i="1"/>
  <c r="T85" i="1"/>
  <c r="S85" i="1"/>
  <c r="R85" i="1"/>
  <c r="Q85" i="1"/>
  <c r="P85" i="1"/>
  <c r="O85" i="1"/>
  <c r="N85" i="1"/>
  <c r="M85" i="1"/>
  <c r="K85" i="1"/>
  <c r="J85" i="1"/>
  <c r="I85" i="1"/>
  <c r="H85" i="1"/>
  <c r="G85" i="1"/>
  <c r="F85" i="1"/>
  <c r="E85" i="1"/>
  <c r="D85" i="1"/>
  <c r="C85" i="1"/>
  <c r="B85" i="1"/>
  <c r="V84" i="1"/>
  <c r="U84" i="1"/>
  <c r="T84" i="1"/>
  <c r="S84" i="1"/>
  <c r="R84" i="1"/>
  <c r="Q84" i="1"/>
  <c r="P84" i="1"/>
  <c r="O84" i="1"/>
  <c r="N84" i="1"/>
  <c r="M84" i="1"/>
  <c r="K84" i="1"/>
  <c r="J84" i="1"/>
  <c r="I84" i="1"/>
  <c r="H84" i="1"/>
  <c r="G84" i="1"/>
  <c r="F84" i="1"/>
  <c r="E84" i="1"/>
  <c r="D84" i="1"/>
  <c r="C84" i="1"/>
  <c r="B84" i="1"/>
  <c r="V83" i="1"/>
  <c r="U83" i="1"/>
  <c r="T83" i="1"/>
  <c r="S83" i="1"/>
  <c r="R83" i="1"/>
  <c r="Q83" i="1"/>
  <c r="P83" i="1"/>
  <c r="O83" i="1"/>
  <c r="N83" i="1"/>
  <c r="M83" i="1"/>
  <c r="K83" i="1"/>
  <c r="J83" i="1"/>
  <c r="I83" i="1"/>
  <c r="H83" i="1"/>
  <c r="G83" i="1"/>
  <c r="F83" i="1"/>
  <c r="E83" i="1"/>
  <c r="D83" i="1"/>
  <c r="C83" i="1"/>
  <c r="B83" i="1"/>
  <c r="V82" i="1"/>
  <c r="U82" i="1"/>
  <c r="T82" i="1"/>
  <c r="S82" i="1"/>
  <c r="R82" i="1"/>
  <c r="Q82" i="1"/>
  <c r="P82" i="1"/>
  <c r="O82" i="1"/>
  <c r="N82" i="1"/>
  <c r="M82" i="1"/>
  <c r="K82" i="1"/>
  <c r="J82" i="1"/>
  <c r="I82" i="1"/>
  <c r="H82" i="1"/>
  <c r="G82" i="1"/>
  <c r="F82" i="1"/>
  <c r="E82" i="1"/>
  <c r="D82" i="1"/>
  <c r="C82" i="1"/>
  <c r="B82" i="1"/>
  <c r="V77" i="1"/>
  <c r="U77" i="1"/>
  <c r="T77" i="1"/>
  <c r="S77" i="1"/>
  <c r="R77" i="1"/>
  <c r="Q77" i="1"/>
  <c r="P77" i="1"/>
  <c r="O77" i="1"/>
  <c r="N77" i="1"/>
  <c r="M77" i="1"/>
  <c r="K77" i="1"/>
  <c r="J77" i="1"/>
  <c r="I77" i="1"/>
  <c r="H77" i="1"/>
  <c r="G77" i="1"/>
  <c r="F77" i="1"/>
  <c r="E77" i="1"/>
  <c r="D77" i="1"/>
  <c r="C77" i="1"/>
  <c r="B77" i="1"/>
  <c r="V76" i="1"/>
  <c r="U76" i="1"/>
  <c r="T76" i="1"/>
  <c r="S76" i="1"/>
  <c r="R76" i="1"/>
  <c r="Q76" i="1"/>
  <c r="P76" i="1"/>
  <c r="O76" i="1"/>
  <c r="N76" i="1"/>
  <c r="M76" i="1"/>
  <c r="K76" i="1"/>
  <c r="J76" i="1"/>
  <c r="I76" i="1"/>
  <c r="H76" i="1"/>
  <c r="G76" i="1"/>
  <c r="F76" i="1"/>
  <c r="E76" i="1"/>
  <c r="D76" i="1"/>
  <c r="C76" i="1"/>
  <c r="B76" i="1"/>
  <c r="V75" i="1"/>
  <c r="U75" i="1"/>
  <c r="T75" i="1"/>
  <c r="S75" i="1"/>
  <c r="R75" i="1"/>
  <c r="Q75" i="1"/>
  <c r="P75" i="1"/>
  <c r="O75" i="1"/>
  <c r="N75" i="1"/>
  <c r="M75" i="1"/>
  <c r="K75" i="1"/>
  <c r="J75" i="1"/>
  <c r="I75" i="1"/>
  <c r="H75" i="1"/>
  <c r="G75" i="1"/>
  <c r="F75" i="1"/>
  <c r="E75" i="1"/>
  <c r="D75" i="1"/>
  <c r="C75" i="1"/>
  <c r="B75" i="1"/>
  <c r="V74" i="1"/>
  <c r="U74" i="1"/>
  <c r="T74" i="1"/>
  <c r="S74" i="1"/>
  <c r="R74" i="1"/>
  <c r="Q74" i="1"/>
  <c r="P74" i="1"/>
  <c r="O74" i="1"/>
  <c r="N74" i="1"/>
  <c r="M74" i="1"/>
  <c r="K74" i="1"/>
  <c r="J74" i="1"/>
  <c r="I74" i="1"/>
  <c r="H74" i="1"/>
  <c r="G74" i="1"/>
  <c r="F74" i="1"/>
  <c r="E74" i="1"/>
  <c r="D74" i="1"/>
  <c r="C74" i="1"/>
  <c r="B74" i="1"/>
  <c r="V73" i="1"/>
  <c r="U73" i="1"/>
  <c r="T73" i="1"/>
  <c r="S73" i="1"/>
  <c r="R73" i="1"/>
  <c r="Q73" i="1"/>
  <c r="P73" i="1"/>
  <c r="O73" i="1"/>
  <c r="N73" i="1"/>
  <c r="M73" i="1"/>
  <c r="K73" i="1"/>
  <c r="J73" i="1"/>
  <c r="I73" i="1"/>
  <c r="H73" i="1"/>
  <c r="G73" i="1"/>
  <c r="F73" i="1"/>
  <c r="E73" i="1"/>
  <c r="D73" i="1"/>
  <c r="C73" i="1"/>
  <c r="B73" i="1"/>
  <c r="V72" i="1"/>
  <c r="U72" i="1"/>
  <c r="T72" i="1"/>
  <c r="S72" i="1"/>
  <c r="R72" i="1"/>
  <c r="Q72" i="1"/>
  <c r="P72" i="1"/>
  <c r="O72" i="1"/>
  <c r="N72" i="1"/>
  <c r="M72" i="1"/>
  <c r="K72" i="1"/>
  <c r="J72" i="1"/>
  <c r="I72" i="1"/>
  <c r="H72" i="1"/>
  <c r="G72" i="1"/>
  <c r="F72" i="1"/>
  <c r="E72" i="1"/>
  <c r="D72" i="1"/>
  <c r="C72" i="1"/>
  <c r="B72" i="1"/>
  <c r="V71" i="1"/>
  <c r="U71" i="1"/>
  <c r="T71" i="1"/>
  <c r="S71" i="1"/>
  <c r="R71" i="1"/>
  <c r="Q71" i="1"/>
  <c r="P71" i="1"/>
  <c r="O71" i="1"/>
  <c r="N71" i="1"/>
  <c r="M71" i="1"/>
  <c r="K71" i="1"/>
  <c r="J71" i="1"/>
  <c r="I71" i="1"/>
  <c r="H71" i="1"/>
  <c r="G71" i="1"/>
  <c r="F71" i="1"/>
  <c r="E71" i="1"/>
  <c r="D71" i="1"/>
  <c r="C71" i="1"/>
  <c r="B71" i="1"/>
  <c r="V70" i="1"/>
  <c r="U70" i="1"/>
  <c r="T70" i="1"/>
  <c r="S70" i="1"/>
  <c r="R70" i="1"/>
  <c r="Q70" i="1"/>
  <c r="P70" i="1"/>
  <c r="O70" i="1"/>
  <c r="N70" i="1"/>
  <c r="M70" i="1"/>
  <c r="K70" i="1"/>
  <c r="J70" i="1"/>
  <c r="I70" i="1"/>
  <c r="H70" i="1"/>
  <c r="G70" i="1"/>
  <c r="F70" i="1"/>
  <c r="E70" i="1"/>
  <c r="D70" i="1"/>
  <c r="C70" i="1"/>
  <c r="B70" i="1"/>
  <c r="V69" i="1"/>
  <c r="U69" i="1"/>
  <c r="T69" i="1"/>
  <c r="S69" i="1"/>
  <c r="R69" i="1"/>
  <c r="Q69" i="1"/>
  <c r="P69" i="1"/>
  <c r="O69" i="1"/>
  <c r="N69" i="1"/>
  <c r="M69" i="1"/>
  <c r="K69" i="1"/>
  <c r="J69" i="1"/>
  <c r="I69" i="1"/>
  <c r="H69" i="1"/>
  <c r="G69" i="1"/>
  <c r="F69" i="1"/>
  <c r="E69" i="1"/>
  <c r="D69" i="1"/>
  <c r="C69" i="1"/>
  <c r="B69" i="1"/>
  <c r="V64" i="1"/>
  <c r="U64" i="1"/>
  <c r="T64" i="1"/>
  <c r="S64" i="1"/>
  <c r="R64" i="1"/>
  <c r="Q64" i="1"/>
  <c r="P64" i="1"/>
  <c r="O64" i="1"/>
  <c r="N64" i="1"/>
  <c r="M64" i="1"/>
  <c r="K64" i="1"/>
  <c r="J64" i="1"/>
  <c r="I64" i="1"/>
  <c r="H64" i="1"/>
  <c r="G64" i="1"/>
  <c r="F64" i="1"/>
  <c r="E64" i="1"/>
  <c r="D64" i="1"/>
  <c r="C64" i="1"/>
  <c r="B64" i="1"/>
  <c r="V63" i="1"/>
  <c r="U63" i="1"/>
  <c r="T63" i="1"/>
  <c r="S63" i="1"/>
  <c r="R63" i="1"/>
  <c r="Q63" i="1"/>
  <c r="P63" i="1"/>
  <c r="O63" i="1"/>
  <c r="N63" i="1"/>
  <c r="M63" i="1"/>
  <c r="K63" i="1"/>
  <c r="J63" i="1"/>
  <c r="I63" i="1"/>
  <c r="H63" i="1"/>
  <c r="G63" i="1"/>
  <c r="F63" i="1"/>
  <c r="E63" i="1"/>
  <c r="D63" i="1"/>
  <c r="C63" i="1"/>
  <c r="B63" i="1"/>
  <c r="V62" i="1"/>
  <c r="U62" i="1"/>
  <c r="T62" i="1"/>
  <c r="S62" i="1"/>
  <c r="R62" i="1"/>
  <c r="Q62" i="1"/>
  <c r="P62" i="1"/>
  <c r="O62" i="1"/>
  <c r="N62" i="1"/>
  <c r="M62" i="1"/>
  <c r="K62" i="1"/>
  <c r="J62" i="1"/>
  <c r="I62" i="1"/>
  <c r="H62" i="1"/>
  <c r="G62" i="1"/>
  <c r="F62" i="1"/>
  <c r="E62" i="1"/>
  <c r="D62" i="1"/>
  <c r="C62" i="1"/>
  <c r="B62" i="1"/>
  <c r="V61" i="1"/>
  <c r="U61" i="1"/>
  <c r="T61" i="1"/>
  <c r="S61" i="1"/>
  <c r="R61" i="1"/>
  <c r="Q61" i="1"/>
  <c r="P61" i="1"/>
  <c r="O61" i="1"/>
  <c r="N61" i="1"/>
  <c r="M61" i="1"/>
  <c r="K61" i="1"/>
  <c r="J61" i="1"/>
  <c r="I61" i="1"/>
  <c r="H61" i="1"/>
  <c r="G61" i="1"/>
  <c r="F61" i="1"/>
  <c r="E61" i="1"/>
  <c r="D61" i="1"/>
  <c r="C61" i="1"/>
  <c r="B61" i="1"/>
  <c r="V60" i="1"/>
  <c r="U60" i="1"/>
  <c r="T60" i="1"/>
  <c r="S60" i="1"/>
  <c r="R60" i="1"/>
  <c r="Q60" i="1"/>
  <c r="P60" i="1"/>
  <c r="O60" i="1"/>
  <c r="N60" i="1"/>
  <c r="M60" i="1"/>
  <c r="K60" i="1"/>
  <c r="J60" i="1"/>
  <c r="I60" i="1"/>
  <c r="H60" i="1"/>
  <c r="G60" i="1"/>
  <c r="F60" i="1"/>
  <c r="E60" i="1"/>
  <c r="D60" i="1"/>
  <c r="C60" i="1"/>
  <c r="B60" i="1"/>
  <c r="V59" i="1"/>
  <c r="U59" i="1"/>
  <c r="T59" i="1"/>
  <c r="S59" i="1"/>
  <c r="R59" i="1"/>
  <c r="Q59" i="1"/>
  <c r="P59" i="1"/>
  <c r="O59" i="1"/>
  <c r="N59" i="1"/>
  <c r="M59" i="1"/>
  <c r="K59" i="1"/>
  <c r="J59" i="1"/>
  <c r="I59" i="1"/>
  <c r="H59" i="1"/>
  <c r="G59" i="1"/>
  <c r="F59" i="1"/>
  <c r="E59" i="1"/>
  <c r="D59" i="1"/>
  <c r="C59" i="1"/>
  <c r="B59" i="1"/>
  <c r="V58" i="1"/>
  <c r="U58" i="1"/>
  <c r="T58" i="1"/>
  <c r="S58" i="1"/>
  <c r="R58" i="1"/>
  <c r="Q58" i="1"/>
  <c r="P58" i="1"/>
  <c r="O58" i="1"/>
  <c r="N58" i="1"/>
  <c r="M58" i="1"/>
  <c r="K58" i="1"/>
  <c r="J58" i="1"/>
  <c r="I58" i="1"/>
  <c r="H58" i="1"/>
  <c r="G58" i="1"/>
  <c r="F58" i="1"/>
  <c r="E58" i="1"/>
  <c r="D58" i="1"/>
  <c r="C58" i="1"/>
  <c r="B58" i="1"/>
  <c r="V57" i="1"/>
  <c r="U57" i="1"/>
  <c r="T57" i="1"/>
  <c r="S57" i="1"/>
  <c r="R57" i="1"/>
  <c r="Q57" i="1"/>
  <c r="P57" i="1"/>
  <c r="O57" i="1"/>
  <c r="N57" i="1"/>
  <c r="M57" i="1"/>
  <c r="K57" i="1"/>
  <c r="J57" i="1"/>
  <c r="I57" i="1"/>
  <c r="H57" i="1"/>
  <c r="G57" i="1"/>
  <c r="F57" i="1"/>
  <c r="E57" i="1"/>
  <c r="D57" i="1"/>
  <c r="C57" i="1"/>
  <c r="B57" i="1"/>
  <c r="V56" i="1"/>
  <c r="U56" i="1"/>
  <c r="T56" i="1"/>
  <c r="S56" i="1"/>
  <c r="R56" i="1"/>
  <c r="Q56" i="1"/>
  <c r="P56" i="1"/>
  <c r="O56" i="1"/>
  <c r="N56" i="1"/>
  <c r="M56" i="1"/>
  <c r="K56" i="1"/>
  <c r="J56" i="1"/>
  <c r="I56" i="1"/>
  <c r="H56" i="1"/>
  <c r="G56" i="1"/>
  <c r="F56" i="1"/>
  <c r="E56" i="1"/>
  <c r="D56" i="1"/>
  <c r="C56" i="1"/>
  <c r="B56" i="1"/>
  <c r="V51" i="1"/>
  <c r="U51" i="1"/>
  <c r="T51" i="1"/>
  <c r="S51" i="1"/>
  <c r="R51" i="1"/>
  <c r="Q51" i="1"/>
  <c r="P51" i="1"/>
  <c r="O51" i="1"/>
  <c r="N51" i="1"/>
  <c r="M51" i="1"/>
  <c r="K51" i="1"/>
  <c r="J51" i="1"/>
  <c r="I51" i="1"/>
  <c r="H51" i="1"/>
  <c r="G51" i="1"/>
  <c r="F51" i="1"/>
  <c r="E51" i="1"/>
  <c r="D51" i="1"/>
  <c r="C51" i="1"/>
  <c r="B51" i="1"/>
  <c r="V50" i="1"/>
  <c r="U50" i="1"/>
  <c r="T50" i="1"/>
  <c r="S50" i="1"/>
  <c r="R50" i="1"/>
  <c r="Q50" i="1"/>
  <c r="P50" i="1"/>
  <c r="O50" i="1"/>
  <c r="N50" i="1"/>
  <c r="M50" i="1"/>
  <c r="K50" i="1"/>
  <c r="J50" i="1"/>
  <c r="I50" i="1"/>
  <c r="H50" i="1"/>
  <c r="G50" i="1"/>
  <c r="F50" i="1"/>
  <c r="E50" i="1"/>
  <c r="D50" i="1"/>
  <c r="C50" i="1"/>
  <c r="B50" i="1"/>
  <c r="V49" i="1"/>
  <c r="U49" i="1"/>
  <c r="T49" i="1"/>
  <c r="S49" i="1"/>
  <c r="R49" i="1"/>
  <c r="Q49" i="1"/>
  <c r="P49" i="1"/>
  <c r="O49" i="1"/>
  <c r="N49" i="1"/>
  <c r="M49" i="1"/>
  <c r="K49" i="1"/>
  <c r="J49" i="1"/>
  <c r="I49" i="1"/>
  <c r="H49" i="1"/>
  <c r="G49" i="1"/>
  <c r="F49" i="1"/>
  <c r="E49" i="1"/>
  <c r="D49" i="1"/>
  <c r="C49" i="1"/>
  <c r="B49" i="1"/>
  <c r="V48" i="1"/>
  <c r="U48" i="1"/>
  <c r="T48" i="1"/>
  <c r="S48" i="1"/>
  <c r="R48" i="1"/>
  <c r="Q48" i="1"/>
  <c r="P48" i="1"/>
  <c r="O48" i="1"/>
  <c r="N48" i="1"/>
  <c r="M48" i="1"/>
  <c r="K48" i="1"/>
  <c r="J48" i="1"/>
  <c r="I48" i="1"/>
  <c r="H48" i="1"/>
  <c r="G48" i="1"/>
  <c r="F48" i="1"/>
  <c r="E48" i="1"/>
  <c r="D48" i="1"/>
  <c r="C48" i="1"/>
  <c r="B48" i="1"/>
  <c r="V47" i="1"/>
  <c r="U47" i="1"/>
  <c r="T47" i="1"/>
  <c r="S47" i="1"/>
  <c r="R47" i="1"/>
  <c r="Q47" i="1"/>
  <c r="P47" i="1"/>
  <c r="O47" i="1"/>
  <c r="N47" i="1"/>
  <c r="M47" i="1"/>
  <c r="K47" i="1"/>
  <c r="J47" i="1"/>
  <c r="I47" i="1"/>
  <c r="H47" i="1"/>
  <c r="G47" i="1"/>
  <c r="F47" i="1"/>
  <c r="E47" i="1"/>
  <c r="D47" i="1"/>
  <c r="C47" i="1"/>
  <c r="B47" i="1"/>
  <c r="V46" i="1"/>
  <c r="U46" i="1"/>
  <c r="T46" i="1"/>
  <c r="S46" i="1"/>
  <c r="R46" i="1"/>
  <c r="Q46" i="1"/>
  <c r="P46" i="1"/>
  <c r="O46" i="1"/>
  <c r="N46" i="1"/>
  <c r="M46" i="1"/>
  <c r="K46" i="1"/>
  <c r="J46" i="1"/>
  <c r="I46" i="1"/>
  <c r="H46" i="1"/>
  <c r="G46" i="1"/>
  <c r="F46" i="1"/>
  <c r="E46" i="1"/>
  <c r="D46" i="1"/>
  <c r="C46" i="1"/>
  <c r="B46" i="1"/>
  <c r="V45" i="1"/>
  <c r="U45" i="1"/>
  <c r="T45" i="1"/>
  <c r="S45" i="1"/>
  <c r="R45" i="1"/>
  <c r="Q45" i="1"/>
  <c r="P45" i="1"/>
  <c r="O45" i="1"/>
  <c r="N45" i="1"/>
  <c r="M45" i="1"/>
  <c r="K45" i="1"/>
  <c r="J45" i="1"/>
  <c r="I45" i="1"/>
  <c r="H45" i="1"/>
  <c r="G45" i="1"/>
  <c r="F45" i="1"/>
  <c r="E45" i="1"/>
  <c r="D45" i="1"/>
  <c r="C45" i="1"/>
  <c r="B45" i="1"/>
  <c r="V44" i="1"/>
  <c r="U44" i="1"/>
  <c r="T44" i="1"/>
  <c r="S44" i="1"/>
  <c r="R44" i="1"/>
  <c r="Q44" i="1"/>
  <c r="P44" i="1"/>
  <c r="O44" i="1"/>
  <c r="N44" i="1"/>
  <c r="M44" i="1"/>
  <c r="K44" i="1"/>
  <c r="J44" i="1"/>
  <c r="I44" i="1"/>
  <c r="H44" i="1"/>
  <c r="G44" i="1"/>
  <c r="F44" i="1"/>
  <c r="E44" i="1"/>
  <c r="D44" i="1"/>
  <c r="C44" i="1"/>
  <c r="B44" i="1"/>
  <c r="V43" i="1"/>
  <c r="U43" i="1"/>
  <c r="T43" i="1"/>
  <c r="S43" i="1"/>
  <c r="R43" i="1"/>
  <c r="Q43" i="1"/>
  <c r="P43" i="1"/>
  <c r="O43" i="1"/>
  <c r="N43" i="1"/>
  <c r="M43" i="1"/>
  <c r="K43" i="1"/>
  <c r="J43" i="1"/>
  <c r="I43" i="1"/>
  <c r="H43" i="1"/>
  <c r="G43" i="1"/>
  <c r="F43" i="1"/>
  <c r="E43" i="1"/>
  <c r="D43" i="1"/>
  <c r="C43" i="1"/>
  <c r="B43" i="1"/>
  <c r="V38" i="1"/>
  <c r="U38" i="1"/>
  <c r="T38" i="1"/>
  <c r="S38" i="1"/>
  <c r="R38" i="1"/>
  <c r="Q38" i="1"/>
  <c r="P38" i="1"/>
  <c r="O38" i="1"/>
  <c r="N38" i="1"/>
  <c r="M38" i="1"/>
  <c r="K38" i="1"/>
  <c r="J38" i="1"/>
  <c r="I38" i="1"/>
  <c r="H38" i="1"/>
  <c r="G38" i="1"/>
  <c r="F38" i="1"/>
  <c r="E38" i="1"/>
  <c r="D38" i="1"/>
  <c r="C38" i="1"/>
  <c r="B38" i="1"/>
  <c r="V37" i="1"/>
  <c r="U37" i="1"/>
  <c r="T37" i="1"/>
  <c r="S37" i="1"/>
  <c r="R37" i="1"/>
  <c r="Q37" i="1"/>
  <c r="P37" i="1"/>
  <c r="O37" i="1"/>
  <c r="N37" i="1"/>
  <c r="M37" i="1"/>
  <c r="K37" i="1"/>
  <c r="J37" i="1"/>
  <c r="I37" i="1"/>
  <c r="H37" i="1"/>
  <c r="G37" i="1"/>
  <c r="F37" i="1"/>
  <c r="E37" i="1"/>
  <c r="D37" i="1"/>
  <c r="C37" i="1"/>
  <c r="B37" i="1"/>
  <c r="V36" i="1"/>
  <c r="U36" i="1"/>
  <c r="T36" i="1"/>
  <c r="S36" i="1"/>
  <c r="R36" i="1"/>
  <c r="Q36" i="1"/>
  <c r="P36" i="1"/>
  <c r="O36" i="1"/>
  <c r="N36" i="1"/>
  <c r="M36" i="1"/>
  <c r="K36" i="1"/>
  <c r="J36" i="1"/>
  <c r="I36" i="1"/>
  <c r="H36" i="1"/>
  <c r="G36" i="1"/>
  <c r="F36" i="1"/>
  <c r="E36" i="1"/>
  <c r="D36" i="1"/>
  <c r="C36" i="1"/>
  <c r="B36" i="1"/>
  <c r="V35" i="1"/>
  <c r="U35" i="1"/>
  <c r="T35" i="1"/>
  <c r="S35" i="1"/>
  <c r="R35" i="1"/>
  <c r="Q35" i="1"/>
  <c r="P35" i="1"/>
  <c r="O35" i="1"/>
  <c r="N35" i="1"/>
  <c r="M35" i="1"/>
  <c r="K35" i="1"/>
  <c r="J35" i="1"/>
  <c r="I35" i="1"/>
  <c r="H35" i="1"/>
  <c r="G35" i="1"/>
  <c r="F35" i="1"/>
  <c r="E35" i="1"/>
  <c r="D35" i="1"/>
  <c r="C35" i="1"/>
  <c r="B35" i="1"/>
  <c r="V34" i="1"/>
  <c r="U34" i="1"/>
  <c r="T34" i="1"/>
  <c r="S34" i="1"/>
  <c r="R34" i="1"/>
  <c r="Q34" i="1"/>
  <c r="P34" i="1"/>
  <c r="O34" i="1"/>
  <c r="N34" i="1"/>
  <c r="M34" i="1"/>
  <c r="K34" i="1"/>
  <c r="J34" i="1"/>
  <c r="I34" i="1"/>
  <c r="H34" i="1"/>
  <c r="G34" i="1"/>
  <c r="F34" i="1"/>
  <c r="E34" i="1"/>
  <c r="D34" i="1"/>
  <c r="C34" i="1"/>
  <c r="B34" i="1"/>
  <c r="V33" i="1"/>
  <c r="U33" i="1"/>
  <c r="T33" i="1"/>
  <c r="S33" i="1"/>
  <c r="R33" i="1"/>
  <c r="Q33" i="1"/>
  <c r="P33" i="1"/>
  <c r="O33" i="1"/>
  <c r="N33" i="1"/>
  <c r="M33" i="1"/>
  <c r="K33" i="1"/>
  <c r="J33" i="1"/>
  <c r="I33" i="1"/>
  <c r="H33" i="1"/>
  <c r="G33" i="1"/>
  <c r="F33" i="1"/>
  <c r="E33" i="1"/>
  <c r="D33" i="1"/>
  <c r="C33" i="1"/>
  <c r="B33" i="1"/>
  <c r="V32" i="1"/>
  <c r="U32" i="1"/>
  <c r="T32" i="1"/>
  <c r="S32" i="1"/>
  <c r="R32" i="1"/>
  <c r="Q32" i="1"/>
  <c r="P32" i="1"/>
  <c r="O32" i="1"/>
  <c r="N32" i="1"/>
  <c r="M32" i="1"/>
  <c r="K32" i="1"/>
  <c r="J32" i="1"/>
  <c r="I32" i="1"/>
  <c r="H32" i="1"/>
  <c r="G32" i="1"/>
  <c r="F32" i="1"/>
  <c r="E32" i="1"/>
  <c r="D32" i="1"/>
  <c r="C32" i="1"/>
  <c r="B32" i="1"/>
  <c r="V31" i="1"/>
  <c r="U31" i="1"/>
  <c r="T31" i="1"/>
  <c r="S31" i="1"/>
  <c r="R31" i="1"/>
  <c r="Q31" i="1"/>
  <c r="P31" i="1"/>
  <c r="O31" i="1"/>
  <c r="N31" i="1"/>
  <c r="M31" i="1"/>
  <c r="K31" i="1"/>
  <c r="J31" i="1"/>
  <c r="I31" i="1"/>
  <c r="H31" i="1"/>
  <c r="G31" i="1"/>
  <c r="F31" i="1"/>
  <c r="E31" i="1"/>
  <c r="D31" i="1"/>
  <c r="C31" i="1"/>
  <c r="B31" i="1"/>
  <c r="V30" i="1"/>
  <c r="U30" i="1"/>
  <c r="T30" i="1"/>
  <c r="S30" i="1"/>
  <c r="R30" i="1"/>
  <c r="Q30" i="1"/>
  <c r="P30" i="1"/>
  <c r="O30" i="1"/>
  <c r="N30" i="1"/>
  <c r="M30" i="1"/>
  <c r="K30" i="1"/>
  <c r="J30" i="1"/>
  <c r="I30" i="1"/>
  <c r="H30" i="1"/>
  <c r="G30" i="1"/>
  <c r="F30" i="1"/>
  <c r="E30" i="1"/>
  <c r="D30" i="1"/>
  <c r="C30" i="1"/>
  <c r="B30" i="1"/>
  <c r="V25" i="1"/>
  <c r="U25" i="1"/>
  <c r="T25" i="1"/>
  <c r="S25" i="1"/>
  <c r="R25" i="1"/>
  <c r="Q25" i="1"/>
  <c r="P25" i="1"/>
  <c r="O25" i="1"/>
  <c r="N25" i="1"/>
  <c r="M25" i="1"/>
  <c r="K25" i="1"/>
  <c r="J25" i="1"/>
  <c r="I25" i="1"/>
  <c r="H25" i="1"/>
  <c r="G25" i="1"/>
  <c r="F25" i="1"/>
  <c r="E25" i="1"/>
  <c r="D25" i="1"/>
  <c r="C25" i="1"/>
  <c r="B25" i="1"/>
  <c r="V24" i="1"/>
  <c r="U24" i="1"/>
  <c r="T24" i="1"/>
  <c r="S24" i="1"/>
  <c r="R24" i="1"/>
  <c r="Q24" i="1"/>
  <c r="P24" i="1"/>
  <c r="O24" i="1"/>
  <c r="N24" i="1"/>
  <c r="M24" i="1"/>
  <c r="K24" i="1"/>
  <c r="J24" i="1"/>
  <c r="I24" i="1"/>
  <c r="H24" i="1"/>
  <c r="G24" i="1"/>
  <c r="F24" i="1"/>
  <c r="E24" i="1"/>
  <c r="D24" i="1"/>
  <c r="C24" i="1"/>
  <c r="B24" i="1"/>
  <c r="V23" i="1"/>
  <c r="U23" i="1"/>
  <c r="T23" i="1"/>
  <c r="S23" i="1"/>
  <c r="R23" i="1"/>
  <c r="Q23" i="1"/>
  <c r="P23" i="1"/>
  <c r="O23" i="1"/>
  <c r="N23" i="1"/>
  <c r="M23" i="1"/>
  <c r="K23" i="1"/>
  <c r="J23" i="1"/>
  <c r="I23" i="1"/>
  <c r="H23" i="1"/>
  <c r="G23" i="1"/>
  <c r="F23" i="1"/>
  <c r="E23" i="1"/>
  <c r="D23" i="1"/>
  <c r="C23" i="1"/>
  <c r="B23" i="1"/>
  <c r="V22" i="1"/>
  <c r="U22" i="1"/>
  <c r="T22" i="1"/>
  <c r="S22" i="1"/>
  <c r="R22" i="1"/>
  <c r="Q22" i="1"/>
  <c r="P22" i="1"/>
  <c r="O22" i="1"/>
  <c r="N22" i="1"/>
  <c r="M22" i="1"/>
  <c r="K22" i="1"/>
  <c r="J22" i="1"/>
  <c r="I22" i="1"/>
  <c r="H22" i="1"/>
  <c r="G22" i="1"/>
  <c r="F22" i="1"/>
  <c r="E22" i="1"/>
  <c r="D22" i="1"/>
  <c r="C22" i="1"/>
  <c r="B22" i="1"/>
  <c r="V21" i="1"/>
  <c r="U21" i="1"/>
  <c r="T21" i="1"/>
  <c r="S21" i="1"/>
  <c r="R21" i="1"/>
  <c r="Q21" i="1"/>
  <c r="P21" i="1"/>
  <c r="O21" i="1"/>
  <c r="N21" i="1"/>
  <c r="M21" i="1"/>
  <c r="K21" i="1"/>
  <c r="J21" i="1"/>
  <c r="I21" i="1"/>
  <c r="H21" i="1"/>
  <c r="G21" i="1"/>
  <c r="F21" i="1"/>
  <c r="E21" i="1"/>
  <c r="D21" i="1"/>
  <c r="C21" i="1"/>
  <c r="B21" i="1"/>
  <c r="V20" i="1"/>
  <c r="U20" i="1"/>
  <c r="T20" i="1"/>
  <c r="S20" i="1"/>
  <c r="R20" i="1"/>
  <c r="Q20" i="1"/>
  <c r="P20" i="1"/>
  <c r="O20" i="1"/>
  <c r="N20" i="1"/>
  <c r="M20" i="1"/>
  <c r="K20" i="1"/>
  <c r="J20" i="1"/>
  <c r="I20" i="1"/>
  <c r="H20" i="1"/>
  <c r="G20" i="1"/>
  <c r="F20" i="1"/>
  <c r="E20" i="1"/>
  <c r="D20" i="1"/>
  <c r="C20" i="1"/>
  <c r="B20" i="1"/>
  <c r="V19" i="1"/>
  <c r="U19" i="1"/>
  <c r="T19" i="1"/>
  <c r="S19" i="1"/>
  <c r="R19" i="1"/>
  <c r="Q19" i="1"/>
  <c r="P19" i="1"/>
  <c r="O19" i="1"/>
  <c r="N19" i="1"/>
  <c r="M19" i="1"/>
  <c r="K19" i="1"/>
  <c r="J19" i="1"/>
  <c r="I19" i="1"/>
  <c r="H19" i="1"/>
  <c r="G19" i="1"/>
  <c r="F19" i="1"/>
  <c r="E19" i="1"/>
  <c r="D19" i="1"/>
  <c r="C19" i="1"/>
  <c r="B19" i="1"/>
  <c r="V18" i="1"/>
  <c r="U18" i="1"/>
  <c r="T18" i="1"/>
  <c r="S18" i="1"/>
  <c r="R18" i="1"/>
  <c r="Q18" i="1"/>
  <c r="P18" i="1"/>
  <c r="O18" i="1"/>
  <c r="N18" i="1"/>
  <c r="M18" i="1"/>
  <c r="K18" i="1"/>
  <c r="J18" i="1"/>
  <c r="I18" i="1"/>
  <c r="H18" i="1"/>
  <c r="G18" i="1"/>
  <c r="F18" i="1"/>
  <c r="E18" i="1"/>
  <c r="D18" i="1"/>
  <c r="C18" i="1"/>
  <c r="B18" i="1"/>
  <c r="V17" i="1"/>
  <c r="U17" i="1"/>
  <c r="T17" i="1"/>
  <c r="S17" i="1"/>
  <c r="R17" i="1"/>
  <c r="Q17" i="1"/>
  <c r="P17" i="1"/>
  <c r="O17" i="1"/>
  <c r="N17" i="1"/>
  <c r="M17" i="1"/>
  <c r="K17" i="1"/>
  <c r="J17" i="1"/>
  <c r="I17" i="1"/>
  <c r="H17" i="1"/>
  <c r="G17" i="1"/>
  <c r="F17" i="1"/>
  <c r="E17" i="1"/>
  <c r="D17" i="1"/>
  <c r="C17" i="1"/>
  <c r="B17" i="1"/>
  <c r="V12" i="1"/>
  <c r="U12" i="1"/>
  <c r="T12" i="1"/>
  <c r="S12" i="1"/>
  <c r="R12" i="1"/>
  <c r="Q12" i="1"/>
  <c r="P12" i="1"/>
  <c r="O12" i="1"/>
  <c r="N12" i="1"/>
  <c r="M12" i="1"/>
  <c r="K12" i="1"/>
  <c r="J12" i="1"/>
  <c r="I12" i="1"/>
  <c r="H12" i="1"/>
  <c r="G12" i="1"/>
  <c r="F12" i="1"/>
  <c r="E12" i="1"/>
  <c r="D12" i="1"/>
  <c r="C12" i="1"/>
  <c r="B12" i="1"/>
  <c r="V11" i="1"/>
  <c r="U11" i="1"/>
  <c r="T11" i="1"/>
  <c r="S11" i="1"/>
  <c r="R11" i="1"/>
  <c r="Q11" i="1"/>
  <c r="P11" i="1"/>
  <c r="O11" i="1"/>
  <c r="N11" i="1"/>
  <c r="M11" i="1"/>
  <c r="K11" i="1"/>
  <c r="J11" i="1"/>
  <c r="I11" i="1"/>
  <c r="H11" i="1"/>
  <c r="G11" i="1"/>
  <c r="F11" i="1"/>
  <c r="E11" i="1"/>
  <c r="D11" i="1"/>
  <c r="C11" i="1"/>
  <c r="B11" i="1"/>
  <c r="V10" i="1"/>
  <c r="U10" i="1"/>
  <c r="T10" i="1"/>
  <c r="S10" i="1"/>
  <c r="R10" i="1"/>
  <c r="Q10" i="1"/>
  <c r="P10" i="1"/>
  <c r="O10" i="1"/>
  <c r="N10" i="1"/>
  <c r="M10" i="1"/>
  <c r="K10" i="1"/>
  <c r="J10" i="1"/>
  <c r="I10" i="1"/>
  <c r="H10" i="1"/>
  <c r="G10" i="1"/>
  <c r="F10" i="1"/>
  <c r="E10" i="1"/>
  <c r="D10" i="1"/>
  <c r="C10" i="1"/>
  <c r="B10" i="1"/>
  <c r="V9" i="1"/>
  <c r="U9" i="1"/>
  <c r="T9" i="1"/>
  <c r="S9" i="1"/>
  <c r="R9" i="1"/>
  <c r="Q9" i="1"/>
  <c r="P9" i="1"/>
  <c r="O9" i="1"/>
  <c r="N9" i="1"/>
  <c r="M9" i="1"/>
  <c r="K9" i="1"/>
  <c r="J9" i="1"/>
  <c r="I9" i="1"/>
  <c r="H9" i="1"/>
  <c r="G9" i="1"/>
  <c r="F9" i="1"/>
  <c r="E9" i="1"/>
  <c r="D9" i="1"/>
  <c r="C9" i="1"/>
  <c r="B9" i="1"/>
  <c r="V8" i="1"/>
  <c r="U8" i="1"/>
  <c r="T8" i="1"/>
  <c r="S8" i="1"/>
  <c r="R8" i="1"/>
  <c r="Q8" i="1"/>
  <c r="P8" i="1"/>
  <c r="O8" i="1"/>
  <c r="N8" i="1"/>
  <c r="M8" i="1"/>
  <c r="K8" i="1"/>
  <c r="J8" i="1"/>
  <c r="I8" i="1"/>
  <c r="H8" i="1"/>
  <c r="G8" i="1"/>
  <c r="F8" i="1"/>
  <c r="E8" i="1"/>
  <c r="D8" i="1"/>
  <c r="C8" i="1"/>
  <c r="B8" i="1"/>
  <c r="V7" i="1"/>
  <c r="U7" i="1"/>
  <c r="T7" i="1"/>
  <c r="S7" i="1"/>
  <c r="R7" i="1"/>
  <c r="Q7" i="1"/>
  <c r="P7" i="1"/>
  <c r="O7" i="1"/>
  <c r="N7" i="1"/>
  <c r="M7" i="1"/>
  <c r="K7" i="1"/>
  <c r="J7" i="1"/>
  <c r="I7" i="1"/>
  <c r="H7" i="1"/>
  <c r="G7" i="1"/>
  <c r="F7" i="1"/>
  <c r="E7" i="1"/>
  <c r="D7" i="1"/>
  <c r="C7" i="1"/>
  <c r="B7" i="1"/>
  <c r="V6" i="1"/>
  <c r="U6" i="1"/>
  <c r="T6" i="1"/>
  <c r="S6" i="1"/>
  <c r="R6" i="1"/>
  <c r="Q6" i="1"/>
  <c r="P6" i="1"/>
  <c r="O6" i="1"/>
  <c r="N6" i="1"/>
  <c r="M6" i="1"/>
  <c r="K6" i="1"/>
  <c r="J6" i="1"/>
  <c r="I6" i="1"/>
  <c r="H6" i="1"/>
  <c r="G6" i="1"/>
  <c r="F6" i="1"/>
  <c r="E6" i="1"/>
  <c r="D6" i="1"/>
  <c r="C6" i="1"/>
  <c r="B6" i="1"/>
  <c r="V5" i="1"/>
  <c r="U5" i="1"/>
  <c r="T5" i="1"/>
  <c r="S5" i="1"/>
  <c r="R5" i="1"/>
  <c r="Q5" i="1"/>
  <c r="P5" i="1"/>
  <c r="O5" i="1"/>
  <c r="N5" i="1"/>
  <c r="M5" i="1"/>
  <c r="K5" i="1"/>
  <c r="J5" i="1"/>
  <c r="I5" i="1"/>
  <c r="H5" i="1"/>
  <c r="G5" i="1"/>
  <c r="F5" i="1"/>
  <c r="E5" i="1"/>
  <c r="D5" i="1"/>
  <c r="C5" i="1"/>
  <c r="B5" i="1"/>
  <c r="V4" i="1"/>
  <c r="U4" i="1"/>
  <c r="T4" i="1"/>
  <c r="S4" i="1"/>
  <c r="R4" i="1"/>
  <c r="Q4" i="1"/>
  <c r="P4" i="1"/>
  <c r="O4" i="1"/>
  <c r="N4" i="1"/>
  <c r="M4" i="1"/>
  <c r="K4" i="1"/>
  <c r="J4" i="1"/>
  <c r="I4" i="1"/>
  <c r="H4" i="1"/>
  <c r="G4" i="1"/>
  <c r="F4" i="1"/>
  <c r="E4" i="1"/>
  <c r="D4" i="1"/>
  <c r="C4" i="1"/>
  <c r="B4" i="1"/>
  <c r="R12" i="69" l="1"/>
  <c r="Y116" i="1"/>
  <c r="Y12" i="69" s="1"/>
  <c r="N11" i="69"/>
  <c r="R10" i="69"/>
  <c r="AL112" i="1"/>
  <c r="AL8" i="69" s="1"/>
  <c r="V7" i="69"/>
  <c r="AJ111" i="1"/>
  <c r="AJ7" i="69"/>
  <c r="Y46" i="71" s="1"/>
  <c r="K5" i="69"/>
  <c r="K44" i="71" s="1"/>
  <c r="K55" i="71" s="1"/>
  <c r="V12" i="68"/>
  <c r="AR103" i="1"/>
  <c r="AR12" i="68"/>
  <c r="AR102" i="1"/>
  <c r="AR11" i="68" s="1"/>
  <c r="V10" i="68"/>
  <c r="V27" i="68" s="1"/>
  <c r="H52" i="68" s="1"/>
  <c r="V101" i="8" s="1"/>
  <c r="V8" i="68"/>
  <c r="K5" i="68"/>
  <c r="C4" i="68"/>
  <c r="AG90" i="1"/>
  <c r="AG12" i="67" s="1"/>
  <c r="M54" i="67" s="1"/>
  <c r="AA90" i="8" s="1"/>
  <c r="V11" i="67"/>
  <c r="G53" i="67" s="1"/>
  <c r="U89" i="8" s="1"/>
  <c r="V9" i="67"/>
  <c r="V7" i="67"/>
  <c r="K6" i="67"/>
  <c r="AM84" i="1"/>
  <c r="AM6" i="67"/>
  <c r="V5" i="67"/>
  <c r="V31" i="71" s="1"/>
  <c r="I55" i="71" s="1"/>
  <c r="K4" i="67"/>
  <c r="V10" i="66"/>
  <c r="AQ75" i="1"/>
  <c r="AQ10" i="66"/>
  <c r="K9" i="66"/>
  <c r="C51" i="66" s="1"/>
  <c r="Q74" i="8" s="1"/>
  <c r="AB74" i="1"/>
  <c r="AB9" i="66" s="1"/>
  <c r="T8" i="66"/>
  <c r="C8" i="66"/>
  <c r="AR70" i="1"/>
  <c r="AR5" i="66" s="1"/>
  <c r="AG64" i="1"/>
  <c r="AG12" i="65" s="1"/>
  <c r="M54" i="65" s="1"/>
  <c r="AA64" i="8" s="1"/>
  <c r="V11" i="65"/>
  <c r="X63" i="1"/>
  <c r="X11" i="65"/>
  <c r="Y61" i="1"/>
  <c r="Y9" i="65" s="1"/>
  <c r="V7" i="65"/>
  <c r="AJ59" i="1"/>
  <c r="AJ7" i="65" s="1"/>
  <c r="AR58" i="1"/>
  <c r="AR6" i="65" s="1"/>
  <c r="V5" i="65"/>
  <c r="AJ57" i="1"/>
  <c r="AJ5" i="65" s="1"/>
  <c r="AA56" i="1"/>
  <c r="AA4" i="65" s="1"/>
  <c r="V12" i="62"/>
  <c r="T12" i="62"/>
  <c r="S12" i="62"/>
  <c r="K9" i="62"/>
  <c r="AM48" i="1"/>
  <c r="AM9" i="62" s="1"/>
  <c r="V8" i="62"/>
  <c r="AG46" i="1"/>
  <c r="AG7" i="62" s="1"/>
  <c r="AO45" i="1"/>
  <c r="AO6" i="62"/>
  <c r="AO23" i="62" s="1"/>
  <c r="AF45" i="1"/>
  <c r="AF6" i="62" s="1"/>
  <c r="AB44" i="1"/>
  <c r="AB5" i="62" s="1"/>
  <c r="V4" i="62"/>
  <c r="AP43" i="1"/>
  <c r="AP4" i="62"/>
  <c r="AO43" i="1"/>
  <c r="AO4" i="62"/>
  <c r="X43" i="1"/>
  <c r="X4" i="62" s="1"/>
  <c r="AG38" i="1"/>
  <c r="AG12" i="63" s="1"/>
  <c r="M54" i="63" s="1"/>
  <c r="AA38" i="8" s="1"/>
  <c r="V11" i="63"/>
  <c r="AN36" i="1"/>
  <c r="AN10" i="63" s="1"/>
  <c r="V9" i="63"/>
  <c r="K8" i="63"/>
  <c r="AL32" i="1"/>
  <c r="AL6" i="63" s="1"/>
  <c r="AK32" i="1"/>
  <c r="AK6" i="63" s="1"/>
  <c r="V5" i="63"/>
  <c r="AC24" i="1"/>
  <c r="AC11" i="64"/>
  <c r="V10" i="64"/>
  <c r="T10" i="64"/>
  <c r="C10" i="64"/>
  <c r="AL22" i="1"/>
  <c r="AL9" i="64" s="1"/>
  <c r="V8" i="64"/>
  <c r="G50" i="64"/>
  <c r="U21" i="8" s="1"/>
  <c r="T8" i="64"/>
  <c r="AR20" i="1"/>
  <c r="AR7" i="64"/>
  <c r="AL18" i="1"/>
  <c r="AL5" i="64" s="1"/>
  <c r="AL22" i="64" s="1"/>
  <c r="AI17" i="1"/>
  <c r="AI4" i="64" s="1"/>
  <c r="AJ11" i="1"/>
  <c r="AJ11" i="5" s="1"/>
  <c r="F10" i="5"/>
  <c r="V9" i="5"/>
  <c r="AP9" i="1"/>
  <c r="AP9" i="5" s="1"/>
  <c r="S9" i="5"/>
  <c r="AG8" i="1"/>
  <c r="AG8" i="5" s="1"/>
  <c r="M50" i="5" s="1"/>
  <c r="AA8" i="8" s="1"/>
  <c r="AG6" i="1"/>
  <c r="AG6" i="5" s="1"/>
  <c r="M48" i="5" s="1"/>
  <c r="AA6" i="8" s="1"/>
  <c r="T5" i="5"/>
  <c r="AD5" i="1"/>
  <c r="AD5" i="5" s="1"/>
  <c r="J5" i="5"/>
  <c r="J22" i="5" s="1"/>
  <c r="AL4" i="1"/>
  <c r="AL4" i="5" s="1"/>
  <c r="F4" i="5"/>
  <c r="AR94" i="2"/>
  <c r="AR3" i="27" s="1"/>
  <c r="AQ94" i="2"/>
  <c r="AQ3" i="27" s="1"/>
  <c r="AP94" i="2"/>
  <c r="AP3" i="27" s="1"/>
  <c r="AO94" i="2"/>
  <c r="AN94" i="2"/>
  <c r="AM94" i="2"/>
  <c r="AM3" i="27" s="1"/>
  <c r="AL94" i="2"/>
  <c r="AL3" i="27" s="1"/>
  <c r="AK94" i="2"/>
  <c r="AK3" i="27" s="1"/>
  <c r="AJ94" i="2"/>
  <c r="AI94" i="2"/>
  <c r="AI3" i="27"/>
  <c r="AH94" i="2"/>
  <c r="AG94" i="2"/>
  <c r="AG3" i="27" s="1"/>
  <c r="AF94" i="2"/>
  <c r="AF3" i="27" s="1"/>
  <c r="AE94" i="2"/>
  <c r="AE3" i="27" s="1"/>
  <c r="AD94" i="2"/>
  <c r="AC94" i="2"/>
  <c r="AB94" i="2"/>
  <c r="AB3" i="27" s="1"/>
  <c r="AA94" i="2"/>
  <c r="AA3" i="27" s="1"/>
  <c r="Z94" i="2"/>
  <c r="Z3" i="27" s="1"/>
  <c r="Y94" i="2"/>
  <c r="Y3" i="27" s="1"/>
  <c r="X94" i="2"/>
  <c r="X3" i="27" s="1"/>
  <c r="AR81" i="2"/>
  <c r="AR3" i="26" s="1"/>
  <c r="AQ81" i="2"/>
  <c r="AP81" i="2"/>
  <c r="AO81" i="2"/>
  <c r="AN81" i="2"/>
  <c r="AM81" i="2"/>
  <c r="AM3" i="26" s="1"/>
  <c r="AL81" i="2"/>
  <c r="AL3" i="26"/>
  <c r="AK81" i="2"/>
  <c r="AJ81" i="2"/>
  <c r="AJ3" i="26"/>
  <c r="AI81" i="2"/>
  <c r="AI3" i="26" s="1"/>
  <c r="AH81" i="2"/>
  <c r="AG81" i="2"/>
  <c r="AG3" i="26" s="1"/>
  <c r="AF81" i="2"/>
  <c r="AE81" i="2"/>
  <c r="AE3" i="26" s="1"/>
  <c r="AD81" i="2"/>
  <c r="AD3" i="26"/>
  <c r="AC81" i="2"/>
  <c r="AC3" i="26"/>
  <c r="AB81" i="2"/>
  <c r="AB3" i="26" s="1"/>
  <c r="AA81" i="2"/>
  <c r="Z81" i="2"/>
  <c r="Y81" i="2"/>
  <c r="X81" i="2"/>
  <c r="AR68" i="2"/>
  <c r="AR3" i="25" s="1"/>
  <c r="AQ68" i="2"/>
  <c r="AQ3" i="25" s="1"/>
  <c r="AP68" i="2"/>
  <c r="AO68" i="2"/>
  <c r="AO3" i="25" s="1"/>
  <c r="AN68" i="2"/>
  <c r="AM68" i="2"/>
  <c r="AM3" i="25" s="1"/>
  <c r="AL68" i="2"/>
  <c r="AL3" i="25" s="1"/>
  <c r="AK68" i="2"/>
  <c r="AJ68" i="2"/>
  <c r="AJ3" i="25" s="1"/>
  <c r="AI68" i="2"/>
  <c r="AI3" i="25" s="1"/>
  <c r="AH68" i="2"/>
  <c r="AG68" i="2"/>
  <c r="AG3" i="25"/>
  <c r="AF68" i="2"/>
  <c r="AE68" i="2"/>
  <c r="AE3" i="25" s="1"/>
  <c r="AD68" i="2"/>
  <c r="AD3" i="25" s="1"/>
  <c r="AC68" i="2"/>
  <c r="AB68" i="2"/>
  <c r="AB3" i="25"/>
  <c r="AA68" i="2"/>
  <c r="AA3" i="25"/>
  <c r="Z68" i="2"/>
  <c r="Y68" i="2"/>
  <c r="Y3" i="25"/>
  <c r="X68" i="2"/>
  <c r="AR55" i="2"/>
  <c r="AR3" i="24"/>
  <c r="AQ55" i="2"/>
  <c r="AQ3" i="24" s="1"/>
  <c r="AP55" i="2"/>
  <c r="AP3" i="24" s="1"/>
  <c r="AO55" i="2"/>
  <c r="AO3" i="24"/>
  <c r="AN55" i="2"/>
  <c r="AN3" i="24" s="1"/>
  <c r="AM55" i="2"/>
  <c r="AM3" i="24" s="1"/>
  <c r="AL55" i="2"/>
  <c r="AL3" i="24"/>
  <c r="AK55" i="2"/>
  <c r="AK3" i="24" s="1"/>
  <c r="AJ55" i="2"/>
  <c r="AI55" i="2"/>
  <c r="AH55" i="2"/>
  <c r="AG55" i="2"/>
  <c r="AG3" i="24"/>
  <c r="AF55" i="2"/>
  <c r="AF3" i="24" s="1"/>
  <c r="AE55" i="2"/>
  <c r="AE3" i="24" s="1"/>
  <c r="AD55" i="2"/>
  <c r="AD3" i="24" s="1"/>
  <c r="AC55" i="2"/>
  <c r="AB55" i="2"/>
  <c r="AA55" i="2"/>
  <c r="AA3" i="24" s="1"/>
  <c r="Z55" i="2"/>
  <c r="Z3" i="24" s="1"/>
  <c r="Y55" i="2"/>
  <c r="Y3" i="24" s="1"/>
  <c r="X55" i="2"/>
  <c r="X3" i="24"/>
  <c r="AR42" i="2"/>
  <c r="AQ42" i="2"/>
  <c r="AQ3" i="23" s="1"/>
  <c r="AP42" i="2"/>
  <c r="AP3" i="23" s="1"/>
  <c r="AO42" i="2"/>
  <c r="AN42" i="2"/>
  <c r="AM42" i="2"/>
  <c r="AL42" i="2"/>
  <c r="AL3" i="23" s="1"/>
  <c r="AK42" i="2"/>
  <c r="AK3" i="23" s="1"/>
  <c r="AJ42" i="2"/>
  <c r="AJ3" i="23"/>
  <c r="AI42" i="2"/>
  <c r="AI3" i="23"/>
  <c r="AH42" i="2"/>
  <c r="AG42" i="2"/>
  <c r="AF42" i="2"/>
  <c r="AE42" i="2"/>
  <c r="AD42" i="2"/>
  <c r="AD3" i="23"/>
  <c r="AC42" i="2"/>
  <c r="AC3" i="23" s="1"/>
  <c r="AB42" i="2"/>
  <c r="AA42" i="2"/>
  <c r="AA3" i="23" s="1"/>
  <c r="Z42" i="2"/>
  <c r="Y42" i="2"/>
  <c r="X42" i="2"/>
  <c r="AR29" i="2"/>
  <c r="AQ29" i="2"/>
  <c r="AQ3" i="22" s="1"/>
  <c r="AP29" i="2"/>
  <c r="AP3" i="22" s="1"/>
  <c r="AO29" i="2"/>
  <c r="AN29" i="2"/>
  <c r="AN3" i="22"/>
  <c r="AM29" i="2"/>
  <c r="AL29" i="2"/>
  <c r="AK29" i="2"/>
  <c r="AJ29" i="2"/>
  <c r="AI29" i="2"/>
  <c r="AI3" i="22"/>
  <c r="AH29" i="2"/>
  <c r="AG29" i="2"/>
  <c r="AF29" i="2"/>
  <c r="AF3" i="22" s="1"/>
  <c r="AE29" i="2"/>
  <c r="AE3" i="22" s="1"/>
  <c r="AD29" i="2"/>
  <c r="AC29" i="2"/>
  <c r="AB29" i="2"/>
  <c r="AA29" i="2"/>
  <c r="AA3" i="22" s="1"/>
  <c r="Z29" i="2"/>
  <c r="Z3" i="22"/>
  <c r="Y29" i="2"/>
  <c r="X29" i="2"/>
  <c r="X3" i="22" s="1"/>
  <c r="AR16" i="2"/>
  <c r="AQ16" i="2"/>
  <c r="AP16" i="2"/>
  <c r="AO16" i="2"/>
  <c r="AN16" i="2"/>
  <c r="AN3" i="21" s="1"/>
  <c r="AM16" i="2"/>
  <c r="AM3" i="21"/>
  <c r="AL16" i="2"/>
  <c r="AK16" i="2"/>
  <c r="AK3" i="21"/>
  <c r="AJ16" i="2"/>
  <c r="AI16" i="2"/>
  <c r="AI3" i="21"/>
  <c r="AH16" i="2"/>
  <c r="AG16" i="2"/>
  <c r="AF16" i="2"/>
  <c r="AF3" i="21" s="1"/>
  <c r="AE16" i="2"/>
  <c r="AE3" i="21" s="1"/>
  <c r="AD16" i="2"/>
  <c r="AC16" i="2"/>
  <c r="AB16" i="2"/>
  <c r="AB3" i="21" s="1"/>
  <c r="AA16" i="2"/>
  <c r="AA3" i="21" s="1"/>
  <c r="Z16" i="2"/>
  <c r="Y16" i="2"/>
  <c r="X16" i="2"/>
  <c r="AR3" i="2"/>
  <c r="AR3" i="6" s="1"/>
  <c r="AQ3" i="2"/>
  <c r="AP3" i="2"/>
  <c r="AP3" i="6" s="1"/>
  <c r="AO3" i="2"/>
  <c r="AO3" i="6" s="1"/>
  <c r="AN3" i="2"/>
  <c r="AM3" i="2"/>
  <c r="AL3" i="2"/>
  <c r="AK3" i="2"/>
  <c r="AK3" i="6"/>
  <c r="AJ3" i="2"/>
  <c r="AJ3" i="6" s="1"/>
  <c r="AI3" i="2"/>
  <c r="AI3" i="6"/>
  <c r="AH3" i="2"/>
  <c r="AG3" i="2"/>
  <c r="AF3" i="2"/>
  <c r="AE3" i="2"/>
  <c r="AD3" i="2"/>
  <c r="AC3" i="2"/>
  <c r="AB3" i="2"/>
  <c r="AA3" i="2"/>
  <c r="Z3" i="2"/>
  <c r="Y3" i="2"/>
  <c r="X3" i="2"/>
  <c r="AR107" i="1"/>
  <c r="AR3" i="69" s="1"/>
  <c r="AQ107" i="1"/>
  <c r="AQ3" i="69" s="1"/>
  <c r="AP107" i="1"/>
  <c r="AP3" i="69" s="1"/>
  <c r="AO107" i="1"/>
  <c r="AO3" i="69" s="1"/>
  <c r="AN107" i="1"/>
  <c r="AN3" i="69" s="1"/>
  <c r="AM107" i="1"/>
  <c r="AM3" i="69" s="1"/>
  <c r="AL107" i="1"/>
  <c r="AK107" i="1"/>
  <c r="AJ107" i="1"/>
  <c r="AJ3" i="69" s="1"/>
  <c r="AI107" i="1"/>
  <c r="AI3" i="69"/>
  <c r="AH107" i="1"/>
  <c r="AG107" i="1"/>
  <c r="AG3" i="69" s="1"/>
  <c r="AF107" i="1"/>
  <c r="AF3" i="69" s="1"/>
  <c r="AE107" i="1"/>
  <c r="AE3" i="69"/>
  <c r="AD107" i="1"/>
  <c r="AD3" i="69"/>
  <c r="AC107" i="1"/>
  <c r="AC3" i="69" s="1"/>
  <c r="AB107" i="1"/>
  <c r="AA107" i="1"/>
  <c r="AA3" i="69"/>
  <c r="Z107" i="1"/>
  <c r="Z3" i="69"/>
  <c r="Y107" i="1"/>
  <c r="Y3" i="69" s="1"/>
  <c r="X107" i="1"/>
  <c r="X3" i="69" s="1"/>
  <c r="AR94" i="1"/>
  <c r="AR3" i="68" s="1"/>
  <c r="AQ94" i="1"/>
  <c r="AQ3" i="68" s="1"/>
  <c r="AP94" i="1"/>
  <c r="AP3" i="68" s="1"/>
  <c r="AO94" i="1"/>
  <c r="AO3" i="68" s="1"/>
  <c r="AN94" i="1"/>
  <c r="AN3" i="68" s="1"/>
  <c r="AM94" i="1"/>
  <c r="AM3" i="68" s="1"/>
  <c r="AL94" i="1"/>
  <c r="AL3" i="68" s="1"/>
  <c r="AK94" i="1"/>
  <c r="AK3" i="68" s="1"/>
  <c r="AJ94" i="1"/>
  <c r="AJ3" i="68"/>
  <c r="AI94" i="1"/>
  <c r="AI3" i="68" s="1"/>
  <c r="AH94" i="1"/>
  <c r="AG94" i="1"/>
  <c r="AG3" i="68" s="1"/>
  <c r="AF94" i="1"/>
  <c r="AF3" i="68"/>
  <c r="AE94" i="1"/>
  <c r="AE3" i="68" s="1"/>
  <c r="AD94" i="1"/>
  <c r="AD3" i="68" s="1"/>
  <c r="AC94" i="1"/>
  <c r="AC3" i="68" s="1"/>
  <c r="AB94" i="1"/>
  <c r="AB3" i="68"/>
  <c r="AA94" i="1"/>
  <c r="AA3" i="68" s="1"/>
  <c r="Z94" i="1"/>
  <c r="Z3" i="68" s="1"/>
  <c r="Y94" i="1"/>
  <c r="Y3" i="68" s="1"/>
  <c r="X94" i="1"/>
  <c r="X3" i="68" s="1"/>
  <c r="AR81" i="1"/>
  <c r="AR3" i="67"/>
  <c r="AQ81" i="1"/>
  <c r="AQ3" i="67" s="1"/>
  <c r="AP81" i="1"/>
  <c r="AP3" i="67" s="1"/>
  <c r="AO81" i="1"/>
  <c r="AO3" i="67"/>
  <c r="AN81" i="1"/>
  <c r="AN3" i="67" s="1"/>
  <c r="AM81" i="1"/>
  <c r="AM3" i="67" s="1"/>
  <c r="AL81" i="1"/>
  <c r="AL3" i="67" s="1"/>
  <c r="AK81" i="1"/>
  <c r="AK3" i="67"/>
  <c r="AJ81" i="1"/>
  <c r="AJ3" i="67"/>
  <c r="AI81" i="1"/>
  <c r="AI3" i="67" s="1"/>
  <c r="AH81" i="1"/>
  <c r="AG81" i="1"/>
  <c r="AG3" i="67" s="1"/>
  <c r="AF81" i="1"/>
  <c r="AF3" i="67" s="1"/>
  <c r="AE81" i="1"/>
  <c r="AE3" i="67"/>
  <c r="AD81" i="1"/>
  <c r="AD3" i="67" s="1"/>
  <c r="AC81" i="1"/>
  <c r="AC3" i="67" s="1"/>
  <c r="AB81" i="1"/>
  <c r="AB3" i="67" s="1"/>
  <c r="AA81" i="1"/>
  <c r="AA3" i="67" s="1"/>
  <c r="Z81" i="1"/>
  <c r="Z3" i="67" s="1"/>
  <c r="Y81" i="1"/>
  <c r="Y3" i="67" s="1"/>
  <c r="X81" i="1"/>
  <c r="X3" i="67" s="1"/>
  <c r="AR68" i="1"/>
  <c r="AR3" i="66" s="1"/>
  <c r="AQ68" i="1"/>
  <c r="AQ3" i="66" s="1"/>
  <c r="AP68" i="1"/>
  <c r="AP3" i="66" s="1"/>
  <c r="AO68" i="1"/>
  <c r="AO3" i="66" s="1"/>
  <c r="AN68" i="1"/>
  <c r="AN3" i="66"/>
  <c r="AM68" i="1"/>
  <c r="AL68" i="1"/>
  <c r="AL3" i="66"/>
  <c r="AK68" i="1"/>
  <c r="AK3" i="66" s="1"/>
  <c r="AJ68" i="1"/>
  <c r="AJ3" i="66"/>
  <c r="AI68" i="1"/>
  <c r="AI3" i="66" s="1"/>
  <c r="AH68" i="1"/>
  <c r="AG68" i="1"/>
  <c r="AG3" i="66" s="1"/>
  <c r="AF68" i="1"/>
  <c r="AF3" i="66"/>
  <c r="AE68" i="1"/>
  <c r="AD68" i="1"/>
  <c r="AD3" i="66" s="1"/>
  <c r="AC68" i="1"/>
  <c r="AB68" i="1"/>
  <c r="AB3" i="66" s="1"/>
  <c r="AA68" i="1"/>
  <c r="AA3" i="66"/>
  <c r="Z68" i="1"/>
  <c r="Y68" i="1"/>
  <c r="Y3" i="66"/>
  <c r="X68" i="1"/>
  <c r="X3" i="66" s="1"/>
  <c r="AR55" i="1"/>
  <c r="AR3" i="65" s="1"/>
  <c r="AQ55" i="1"/>
  <c r="AQ3" i="65"/>
  <c r="AP55" i="1"/>
  <c r="AP3" i="65"/>
  <c r="AO55" i="1"/>
  <c r="AO3" i="65" s="1"/>
  <c r="AN55" i="1"/>
  <c r="AN3" i="65"/>
  <c r="AM55" i="1"/>
  <c r="AL55" i="1"/>
  <c r="AK55" i="1"/>
  <c r="AK3" i="65" s="1"/>
  <c r="AJ55" i="1"/>
  <c r="AJ3" i="65" s="1"/>
  <c r="AI55" i="1"/>
  <c r="AI3" i="65" s="1"/>
  <c r="AH55" i="1"/>
  <c r="AG55" i="1"/>
  <c r="AG3" i="65" s="1"/>
  <c r="AF55" i="1"/>
  <c r="AF3" i="65"/>
  <c r="AE55" i="1"/>
  <c r="AE3" i="65" s="1"/>
  <c r="AD55" i="1"/>
  <c r="AD3" i="65" s="1"/>
  <c r="AC55" i="1"/>
  <c r="AC3" i="65"/>
  <c r="AB55" i="1"/>
  <c r="AA55" i="1"/>
  <c r="AA3" i="65" s="1"/>
  <c r="Z55" i="1"/>
  <c r="Z3" i="65" s="1"/>
  <c r="Y55" i="1"/>
  <c r="Y3" i="65" s="1"/>
  <c r="X55" i="1"/>
  <c r="X3" i="65" s="1"/>
  <c r="AR42" i="1"/>
  <c r="AR3" i="62" s="1"/>
  <c r="AQ42" i="1"/>
  <c r="AQ3" i="62" s="1"/>
  <c r="AP42" i="1"/>
  <c r="AP3" i="62" s="1"/>
  <c r="AO42" i="1"/>
  <c r="AO3" i="62" s="1"/>
  <c r="AN42" i="1"/>
  <c r="AN3" i="62" s="1"/>
  <c r="AM42" i="1"/>
  <c r="AM3" i="62" s="1"/>
  <c r="AL42" i="1"/>
  <c r="AK42" i="1"/>
  <c r="AK3" i="62"/>
  <c r="AJ42" i="1"/>
  <c r="AJ3" i="62" s="1"/>
  <c r="AI42" i="1"/>
  <c r="AI3" i="62" s="1"/>
  <c r="AH42" i="1"/>
  <c r="AG42" i="1"/>
  <c r="AF42" i="1"/>
  <c r="AF3" i="62" s="1"/>
  <c r="AE42" i="1"/>
  <c r="AE3" i="62" s="1"/>
  <c r="AD42" i="1"/>
  <c r="AD3" i="62" s="1"/>
  <c r="AC42" i="1"/>
  <c r="AC3" i="62" s="1"/>
  <c r="AB42" i="1"/>
  <c r="AB3" i="62"/>
  <c r="AA42" i="1"/>
  <c r="AA3" i="62" s="1"/>
  <c r="Z42" i="1"/>
  <c r="Z3" i="62" s="1"/>
  <c r="Y42" i="1"/>
  <c r="Y3" i="62" s="1"/>
  <c r="X42" i="1"/>
  <c r="X3" i="62"/>
  <c r="AR29" i="1"/>
  <c r="AR3" i="63" s="1"/>
  <c r="AQ29" i="1"/>
  <c r="AQ3" i="63"/>
  <c r="AP29" i="1"/>
  <c r="AP3" i="63" s="1"/>
  <c r="AO29" i="1"/>
  <c r="AO3" i="63" s="1"/>
  <c r="AN29" i="1"/>
  <c r="AN3" i="63"/>
  <c r="AM29" i="1"/>
  <c r="AM3" i="63" s="1"/>
  <c r="AL29" i="1"/>
  <c r="AL3" i="63" s="1"/>
  <c r="AK29" i="1"/>
  <c r="AK3" i="63" s="1"/>
  <c r="AJ29" i="1"/>
  <c r="AJ3" i="63"/>
  <c r="AI29" i="1"/>
  <c r="AI3" i="63" s="1"/>
  <c r="AH29" i="1"/>
  <c r="AG29" i="1"/>
  <c r="AG3" i="63" s="1"/>
  <c r="AF29" i="1"/>
  <c r="AF3" i="63" s="1"/>
  <c r="AE29" i="1"/>
  <c r="AE3" i="63" s="1"/>
  <c r="AD29" i="1"/>
  <c r="AC29" i="1"/>
  <c r="AC3" i="63" s="1"/>
  <c r="AB29" i="1"/>
  <c r="AA29" i="1"/>
  <c r="Z29" i="1"/>
  <c r="Z3" i="63"/>
  <c r="Y29" i="1"/>
  <c r="X29" i="1"/>
  <c r="X3" i="63" s="1"/>
  <c r="AR16" i="1"/>
  <c r="AR3" i="64" s="1"/>
  <c r="AQ16" i="1"/>
  <c r="AQ3" i="64" s="1"/>
  <c r="AP16" i="1"/>
  <c r="AP3" i="64" s="1"/>
  <c r="AO16" i="1"/>
  <c r="AN16" i="1"/>
  <c r="AN3" i="64" s="1"/>
  <c r="AM16" i="1"/>
  <c r="AM3" i="64"/>
  <c r="AL16" i="1"/>
  <c r="AL3" i="64"/>
  <c r="AK16" i="1"/>
  <c r="AK3" i="64" s="1"/>
  <c r="AJ16" i="1"/>
  <c r="AJ3" i="64"/>
  <c r="AI16" i="1"/>
  <c r="AI3" i="64"/>
  <c r="AH16" i="1"/>
  <c r="AG16" i="1"/>
  <c r="AG3" i="64" s="1"/>
  <c r="AF16" i="1"/>
  <c r="AF3" i="64" s="1"/>
  <c r="AE16" i="1"/>
  <c r="AE3" i="64"/>
  <c r="AD16" i="1"/>
  <c r="AD3" i="64" s="1"/>
  <c r="AC16" i="1"/>
  <c r="AC3" i="64" s="1"/>
  <c r="AB16" i="1"/>
  <c r="AB3" i="64" s="1"/>
  <c r="AA16" i="1"/>
  <c r="AA3" i="64"/>
  <c r="Z16" i="1"/>
  <c r="Z3" i="64" s="1"/>
  <c r="Y16" i="1"/>
  <c r="Y3" i="64" s="1"/>
  <c r="X16" i="1"/>
  <c r="X3" i="64" s="1"/>
  <c r="AR3" i="1"/>
  <c r="AR3" i="5" s="1"/>
  <c r="AQ3" i="1"/>
  <c r="AQ3" i="5"/>
  <c r="AP3" i="1"/>
  <c r="AP3" i="5" s="1"/>
  <c r="AO3" i="1"/>
  <c r="AO3" i="5" s="1"/>
  <c r="AN3" i="1"/>
  <c r="AM3" i="1"/>
  <c r="AM3" i="5"/>
  <c r="AL3" i="1"/>
  <c r="AL3" i="5" s="1"/>
  <c r="AK3" i="1"/>
  <c r="AK3" i="5" s="1"/>
  <c r="AJ3" i="1"/>
  <c r="AJ3" i="5" s="1"/>
  <c r="AI3" i="1"/>
  <c r="AI3" i="5"/>
  <c r="AH3" i="1"/>
  <c r="AG3" i="1"/>
  <c r="AG3" i="5" s="1"/>
  <c r="AF3" i="1"/>
  <c r="AF3" i="5" s="1"/>
  <c r="AE3" i="1"/>
  <c r="AE3" i="5"/>
  <c r="AD3" i="1"/>
  <c r="AD3" i="5" s="1"/>
  <c r="AC3" i="1"/>
  <c r="AC3" i="5" s="1"/>
  <c r="AB3" i="1"/>
  <c r="AB3" i="5" s="1"/>
  <c r="AA3" i="1"/>
  <c r="AA3" i="5"/>
  <c r="Z3" i="1"/>
  <c r="Z3" i="5" s="1"/>
  <c r="Y3" i="1"/>
  <c r="Y3" i="5" s="1"/>
  <c r="X3" i="1"/>
  <c r="X3" i="5" s="1"/>
  <c r="AG116" i="1"/>
  <c r="AG12" i="69" s="1"/>
  <c r="M54" i="69" s="1"/>
  <c r="AA116" i="8" s="1"/>
  <c r="AR116" i="1"/>
  <c r="AR12" i="69" s="1"/>
  <c r="AI116" i="1"/>
  <c r="AI12" i="69" s="1"/>
  <c r="V12" i="69"/>
  <c r="G54" i="69" s="1"/>
  <c r="U116" i="8" s="1"/>
  <c r="M12" i="69"/>
  <c r="V3" i="69"/>
  <c r="M3" i="69"/>
  <c r="K12" i="69"/>
  <c r="I41" i="69" s="1"/>
  <c r="B12" i="69"/>
  <c r="K3" i="69"/>
  <c r="B3" i="69"/>
  <c r="O116" i="8"/>
  <c r="V11" i="69"/>
  <c r="M11" i="69"/>
  <c r="O115" i="8"/>
  <c r="AI114" i="1"/>
  <c r="AI10" i="69" s="1"/>
  <c r="V10" i="69"/>
  <c r="V49" i="71" s="1"/>
  <c r="L60" i="71" s="1"/>
  <c r="M10" i="69"/>
  <c r="K10" i="69"/>
  <c r="B10" i="69"/>
  <c r="O114" i="8"/>
  <c r="V9" i="69"/>
  <c r="M9" i="69"/>
  <c r="F51" i="69" s="1"/>
  <c r="T113" i="8" s="1"/>
  <c r="O113" i="8"/>
  <c r="AR112" i="1"/>
  <c r="AR8" i="69" s="1"/>
  <c r="AI112" i="1"/>
  <c r="AI8" i="69" s="1"/>
  <c r="V8" i="69"/>
  <c r="M8" i="69"/>
  <c r="B8" i="69"/>
  <c r="O112" i="8"/>
  <c r="M7" i="69"/>
  <c r="O111" i="8"/>
  <c r="AI110" i="1"/>
  <c r="AI6" i="69"/>
  <c r="V6" i="69"/>
  <c r="M6" i="69"/>
  <c r="K6" i="69"/>
  <c r="B6" i="69"/>
  <c r="O110" i="8"/>
  <c r="V5" i="69"/>
  <c r="M5" i="69"/>
  <c r="V4" i="69"/>
  <c r="O109" i="8"/>
  <c r="AG108" i="1"/>
  <c r="AG4" i="69" s="1"/>
  <c r="M46" i="69" s="1"/>
  <c r="AA108" i="8" s="1"/>
  <c r="AI108" i="1"/>
  <c r="AI4" i="69" s="1"/>
  <c r="M4" i="69"/>
  <c r="B4" i="69"/>
  <c r="O108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AA106" i="8"/>
  <c r="X106" i="8"/>
  <c r="T106" i="8"/>
  <c r="P106" i="8"/>
  <c r="A1" i="69"/>
  <c r="A43" i="69" s="1"/>
  <c r="O105" i="8" s="1"/>
  <c r="A1" i="68"/>
  <c r="A43" i="68" s="1"/>
  <c r="O92" i="8" s="1"/>
  <c r="AR96" i="1"/>
  <c r="AR5" i="68"/>
  <c r="M12" i="68"/>
  <c r="F54" i="68" s="1"/>
  <c r="T103" i="8" s="1"/>
  <c r="V3" i="68"/>
  <c r="M3" i="68"/>
  <c r="K3" i="68"/>
  <c r="B3" i="68"/>
  <c r="O103" i="8"/>
  <c r="AG102" i="1"/>
  <c r="AG11" i="68" s="1"/>
  <c r="AI102" i="1"/>
  <c r="AI11" i="68" s="1"/>
  <c r="V11" i="68"/>
  <c r="M11" i="68"/>
  <c r="K11" i="68"/>
  <c r="B40" i="68" s="1"/>
  <c r="B11" i="68"/>
  <c r="B53" i="68" s="1"/>
  <c r="P102" i="8" s="1"/>
  <c r="O102" i="8"/>
  <c r="M10" i="68"/>
  <c r="O101" i="8"/>
  <c r="AI100" i="1"/>
  <c r="AI9" i="68" s="1"/>
  <c r="V9" i="68"/>
  <c r="M9" i="68"/>
  <c r="K9" i="68"/>
  <c r="B9" i="68"/>
  <c r="B51" i="68"/>
  <c r="P100" i="8" s="1"/>
  <c r="O100" i="8"/>
  <c r="M8" i="68"/>
  <c r="O99" i="8"/>
  <c r="AI98" i="1"/>
  <c r="AI7" i="68" s="1"/>
  <c r="V7" i="68"/>
  <c r="G49" i="68" s="1"/>
  <c r="U98" i="8" s="1"/>
  <c r="M7" i="68"/>
  <c r="K7" i="68"/>
  <c r="B7" i="68"/>
  <c r="B49" i="68"/>
  <c r="P98" i="8"/>
  <c r="O98" i="8"/>
  <c r="V6" i="68"/>
  <c r="M6" i="68"/>
  <c r="O97" i="8"/>
  <c r="AG96" i="1"/>
  <c r="AG5" i="68" s="1"/>
  <c r="AI96" i="1"/>
  <c r="AI5" i="68" s="1"/>
  <c r="AI22" i="68" s="1"/>
  <c r="V5" i="68"/>
  <c r="V23" i="68" s="1"/>
  <c r="H48" i="68" s="1"/>
  <c r="V97" i="8" s="1"/>
  <c r="M5" i="68"/>
  <c r="V4" i="68"/>
  <c r="B5" i="68"/>
  <c r="O96" i="8"/>
  <c r="M4" i="68"/>
  <c r="O95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AA93" i="8"/>
  <c r="X93" i="8"/>
  <c r="T93" i="8"/>
  <c r="P93" i="8"/>
  <c r="A1" i="67"/>
  <c r="A43" i="67" s="1"/>
  <c r="O79" i="8" s="1"/>
  <c r="AR90" i="1"/>
  <c r="AR12" i="67"/>
  <c r="J54" i="67" s="1"/>
  <c r="AI90" i="1"/>
  <c r="AI12" i="67" s="1"/>
  <c r="V12" i="67"/>
  <c r="M12" i="67"/>
  <c r="V3" i="67"/>
  <c r="M3" i="67"/>
  <c r="K12" i="67"/>
  <c r="B12" i="67"/>
  <c r="B54" i="67" s="1"/>
  <c r="P90" i="8" s="1"/>
  <c r="K3" i="67"/>
  <c r="B3" i="67"/>
  <c r="O90" i="8"/>
  <c r="M11" i="67"/>
  <c r="O89" i="8"/>
  <c r="AG88" i="1"/>
  <c r="AG10" i="67" s="1"/>
  <c r="M52" i="67" s="1"/>
  <c r="AA88" i="8" s="1"/>
  <c r="AI88" i="1"/>
  <c r="AI10" i="67" s="1"/>
  <c r="V10" i="67"/>
  <c r="V36" i="71" s="1"/>
  <c r="I60" i="71" s="1"/>
  <c r="M10" i="67"/>
  <c r="F52" i="67" s="1"/>
  <c r="T88" i="8" s="1"/>
  <c r="B10" i="67"/>
  <c r="B52" i="67" s="1"/>
  <c r="P88" i="8" s="1"/>
  <c r="O88" i="8"/>
  <c r="M9" i="67"/>
  <c r="E38" i="67" s="1"/>
  <c r="I51" i="67" s="1"/>
  <c r="W87" i="8" s="1"/>
  <c r="O87" i="8"/>
  <c r="AR86" i="1"/>
  <c r="AR8" i="67" s="1"/>
  <c r="J50" i="67" s="1"/>
  <c r="X86" i="8" s="1"/>
  <c r="AI86" i="1"/>
  <c r="AI8" i="67" s="1"/>
  <c r="V8" i="67"/>
  <c r="M8" i="67"/>
  <c r="B8" i="67"/>
  <c r="B50" i="67"/>
  <c r="P86" i="8" s="1"/>
  <c r="O86" i="8"/>
  <c r="M7" i="67"/>
  <c r="O85" i="8"/>
  <c r="AG84" i="1"/>
  <c r="AG6" i="67" s="1"/>
  <c r="M48" i="67" s="1"/>
  <c r="AA84" i="8" s="1"/>
  <c r="AR84" i="1"/>
  <c r="AR6" i="67" s="1"/>
  <c r="AI84" i="1"/>
  <c r="AI6" i="67" s="1"/>
  <c r="V6" i="67"/>
  <c r="M6" i="67"/>
  <c r="B6" i="67"/>
  <c r="O84" i="8"/>
  <c r="AR82" i="1"/>
  <c r="AR4" i="67" s="1"/>
  <c r="M5" i="67"/>
  <c r="V4" i="67"/>
  <c r="O83" i="8"/>
  <c r="AG82" i="1"/>
  <c r="AG4" i="67" s="1"/>
  <c r="M46" i="67" s="1"/>
  <c r="AA82" i="8" s="1"/>
  <c r="AI82" i="1"/>
  <c r="AI4" i="67" s="1"/>
  <c r="M4" i="67"/>
  <c r="B4" i="67"/>
  <c r="O82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AA80" i="8"/>
  <c r="X80" i="8"/>
  <c r="T80" i="8"/>
  <c r="P80" i="8"/>
  <c r="A1" i="66"/>
  <c r="A43" i="66" s="1"/>
  <c r="O66" i="8"/>
  <c r="V12" i="66"/>
  <c r="M12" i="66"/>
  <c r="V3" i="66"/>
  <c r="M3" i="66"/>
  <c r="K5" i="66"/>
  <c r="K3" i="66"/>
  <c r="B3" i="66"/>
  <c r="O77" i="8"/>
  <c r="AG76" i="1"/>
  <c r="AG11" i="66" s="1"/>
  <c r="M53" i="66" s="1"/>
  <c r="AA76" i="8" s="1"/>
  <c r="AI76" i="1"/>
  <c r="AI11" i="66" s="1"/>
  <c r="V11" i="66"/>
  <c r="M11" i="66"/>
  <c r="B11" i="66"/>
  <c r="B53" i="66"/>
  <c r="P76" i="8" s="1"/>
  <c r="O76" i="8"/>
  <c r="M10" i="66"/>
  <c r="F52" i="66" s="1"/>
  <c r="T75" i="8" s="1"/>
  <c r="O75" i="8"/>
  <c r="AG74" i="1"/>
  <c r="AG9" i="66" s="1"/>
  <c r="AR74" i="1"/>
  <c r="AR9" i="66" s="1"/>
  <c r="AI74" i="1"/>
  <c r="AI9" i="66" s="1"/>
  <c r="V9" i="66"/>
  <c r="M9" i="66"/>
  <c r="F51" i="66"/>
  <c r="T74" i="8" s="1"/>
  <c r="B9" i="66"/>
  <c r="O74" i="8"/>
  <c r="V8" i="66"/>
  <c r="M8" i="66"/>
  <c r="O73" i="8"/>
  <c r="AG72" i="1"/>
  <c r="AG7" i="66" s="1"/>
  <c r="AI72" i="1"/>
  <c r="AI7" i="66" s="1"/>
  <c r="V7" i="66"/>
  <c r="M7" i="66"/>
  <c r="B7" i="66"/>
  <c r="O72" i="8"/>
  <c r="V6" i="66"/>
  <c r="E35" i="66" s="1"/>
  <c r="M6" i="66"/>
  <c r="M32" i="71" s="1"/>
  <c r="O71" i="8"/>
  <c r="AG70" i="1"/>
  <c r="AG5" i="66" s="1"/>
  <c r="M47" i="66"/>
  <c r="AA70" i="8"/>
  <c r="AI70" i="1"/>
  <c r="AI5" i="66" s="1"/>
  <c r="V5" i="66"/>
  <c r="M5" i="66"/>
  <c r="V4" i="66"/>
  <c r="B5" i="66"/>
  <c r="O70" i="8"/>
  <c r="M4" i="66"/>
  <c r="M21" i="66" s="1"/>
  <c r="O69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AA67" i="8"/>
  <c r="X67" i="8"/>
  <c r="T67" i="8"/>
  <c r="P67" i="8"/>
  <c r="A1" i="65"/>
  <c r="A43" i="65" s="1"/>
  <c r="O53" i="8" s="1"/>
  <c r="A1" i="62"/>
  <c r="A43" i="62"/>
  <c r="O40" i="8"/>
  <c r="AR64" i="1"/>
  <c r="AR12" i="65" s="1"/>
  <c r="AI64" i="1"/>
  <c r="AI12" i="65" s="1"/>
  <c r="V12" i="65"/>
  <c r="M12" i="65"/>
  <c r="F54" i="65"/>
  <c r="T64" i="8" s="1"/>
  <c r="V3" i="65"/>
  <c r="M3" i="65"/>
  <c r="K12" i="65"/>
  <c r="B12" i="65"/>
  <c r="K3" i="65"/>
  <c r="B3" i="65"/>
  <c r="O64" i="8"/>
  <c r="M11" i="65"/>
  <c r="O63" i="8"/>
  <c r="AG62" i="1"/>
  <c r="AG10" i="65" s="1"/>
  <c r="M52" i="65"/>
  <c r="AA62" i="8" s="1"/>
  <c r="AR62" i="1"/>
  <c r="AR10" i="65"/>
  <c r="AI62" i="1"/>
  <c r="AI10" i="65" s="1"/>
  <c r="V10" i="65"/>
  <c r="M10" i="65"/>
  <c r="K10" i="65"/>
  <c r="B10" i="65"/>
  <c r="B52" i="65" s="1"/>
  <c r="P62" i="8" s="1"/>
  <c r="O62" i="8"/>
  <c r="V9" i="65"/>
  <c r="M9" i="65"/>
  <c r="O61" i="8"/>
  <c r="AG60" i="1"/>
  <c r="AG8" i="65"/>
  <c r="AI60" i="1"/>
  <c r="AI8" i="65" s="1"/>
  <c r="V8" i="65"/>
  <c r="M8" i="65"/>
  <c r="F50" i="65"/>
  <c r="T60" i="8" s="1"/>
  <c r="B8" i="65"/>
  <c r="B50" i="65" s="1"/>
  <c r="P60" i="8" s="1"/>
  <c r="O60" i="8"/>
  <c r="M7" i="65"/>
  <c r="O59" i="8"/>
  <c r="AG58" i="1"/>
  <c r="AG6" i="65"/>
  <c r="M48" i="65" s="1"/>
  <c r="AA58" i="8"/>
  <c r="AI58" i="1"/>
  <c r="AI6" i="65" s="1"/>
  <c r="V6" i="65"/>
  <c r="G48" i="65" s="1"/>
  <c r="U58" i="8" s="1"/>
  <c r="M6" i="65"/>
  <c r="K6" i="65"/>
  <c r="C48" i="65"/>
  <c r="Q58" i="8" s="1"/>
  <c r="B6" i="65"/>
  <c r="B48" i="65"/>
  <c r="P58" i="8" s="1"/>
  <c r="O58" i="8"/>
  <c r="AR56" i="1"/>
  <c r="AR4" i="65" s="1"/>
  <c r="J46" i="65" s="1"/>
  <c r="M5" i="65"/>
  <c r="V4" i="65"/>
  <c r="K4" i="65"/>
  <c r="B33" i="65" s="1"/>
  <c r="O57" i="8"/>
  <c r="AG56" i="1"/>
  <c r="AG4" i="65" s="1"/>
  <c r="M46" i="65" s="1"/>
  <c r="AA56" i="8" s="1"/>
  <c r="AI56" i="1"/>
  <c r="AI4" i="65" s="1"/>
  <c r="M4" i="65"/>
  <c r="B4" i="65"/>
  <c r="O56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AA54" i="8"/>
  <c r="X54" i="8"/>
  <c r="T54" i="8"/>
  <c r="P54" i="8"/>
  <c r="M12" i="62"/>
  <c r="V3" i="62"/>
  <c r="M3" i="62"/>
  <c r="K3" i="62"/>
  <c r="B3" i="62"/>
  <c r="O51" i="8"/>
  <c r="AG50" i="1"/>
  <c r="AG11" i="62" s="1"/>
  <c r="AI50" i="1"/>
  <c r="AI11" i="62" s="1"/>
  <c r="V11" i="62"/>
  <c r="M11" i="62"/>
  <c r="B11" i="62"/>
  <c r="O50" i="8"/>
  <c r="V10" i="62"/>
  <c r="M10" i="62"/>
  <c r="F52" i="62" s="1"/>
  <c r="T49" i="8" s="1"/>
  <c r="O49" i="8"/>
  <c r="AG48" i="1"/>
  <c r="AG9" i="62"/>
  <c r="AR48" i="1"/>
  <c r="AR9" i="62" s="1"/>
  <c r="AI48" i="1"/>
  <c r="AI9" i="62" s="1"/>
  <c r="V9" i="62"/>
  <c r="M9" i="62"/>
  <c r="B9" i="62"/>
  <c r="B51" i="62"/>
  <c r="P48" i="8" s="1"/>
  <c r="O48" i="8"/>
  <c r="M8" i="62"/>
  <c r="M8" i="71" s="1"/>
  <c r="O47" i="8"/>
  <c r="AR46" i="1"/>
  <c r="AR7" i="62"/>
  <c r="AI46" i="1"/>
  <c r="AI7" i="62" s="1"/>
  <c r="V7" i="62"/>
  <c r="M7" i="62"/>
  <c r="K7" i="62"/>
  <c r="B7" i="62"/>
  <c r="B49" i="62" s="1"/>
  <c r="P46" i="8"/>
  <c r="O46" i="8"/>
  <c r="V6" i="62"/>
  <c r="M6" i="62"/>
  <c r="F48" i="62"/>
  <c r="T45" i="8" s="1"/>
  <c r="O45" i="8"/>
  <c r="AG44" i="1"/>
  <c r="AG5" i="62" s="1"/>
  <c r="AI44" i="1"/>
  <c r="AI5" i="62" s="1"/>
  <c r="V5" i="62"/>
  <c r="M5" i="62"/>
  <c r="F47" i="62" s="1"/>
  <c r="T44" i="8" s="1"/>
  <c r="B5" i="62"/>
  <c r="O44" i="8"/>
  <c r="M4" i="62"/>
  <c r="O43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AA41" i="8"/>
  <c r="X41" i="8"/>
  <c r="T41" i="8"/>
  <c r="P41" i="8"/>
  <c r="O41" i="8"/>
  <c r="A1" i="63"/>
  <c r="A43" i="63" s="1"/>
  <c r="O27" i="8" s="1"/>
  <c r="AR38" i="1"/>
  <c r="AR12" i="63"/>
  <c r="AI38" i="1"/>
  <c r="AI12" i="63" s="1"/>
  <c r="V12" i="63"/>
  <c r="M12" i="63"/>
  <c r="V3" i="63"/>
  <c r="M3" i="63"/>
  <c r="E34" i="63" s="1"/>
  <c r="I47" i="63" s="1"/>
  <c r="W31" i="8" s="1"/>
  <c r="K12" i="63"/>
  <c r="B12" i="63"/>
  <c r="B54" i="63" s="1"/>
  <c r="P38" i="8" s="1"/>
  <c r="K3" i="63"/>
  <c r="B3" i="63"/>
  <c r="O38" i="8"/>
  <c r="M11" i="63"/>
  <c r="O37" i="8"/>
  <c r="AG36" i="1"/>
  <c r="AG10" i="63"/>
  <c r="M52" i="63"/>
  <c r="AA36" i="8" s="1"/>
  <c r="AI36" i="1"/>
  <c r="AI10" i="63" s="1"/>
  <c r="V10" i="63"/>
  <c r="M10" i="63"/>
  <c r="F52" i="63" s="1"/>
  <c r="T36" i="8" s="1"/>
  <c r="B10" i="63"/>
  <c r="O36" i="8"/>
  <c r="M9" i="63"/>
  <c r="F51" i="63" s="1"/>
  <c r="T35" i="8" s="1"/>
  <c r="O35" i="8"/>
  <c r="AG34" i="1"/>
  <c r="AG8" i="63"/>
  <c r="M50" i="63" s="1"/>
  <c r="AA34" i="8" s="1"/>
  <c r="AR34" i="1"/>
  <c r="AR8" i="63" s="1"/>
  <c r="AI34" i="1"/>
  <c r="AI8" i="63" s="1"/>
  <c r="V8" i="63"/>
  <c r="M8" i="63"/>
  <c r="B8" i="63"/>
  <c r="B50" i="63" s="1"/>
  <c r="P34" i="8" s="1"/>
  <c r="O34" i="8"/>
  <c r="V7" i="63"/>
  <c r="M7" i="63"/>
  <c r="O33" i="8"/>
  <c r="AR32" i="1"/>
  <c r="AR6" i="63" s="1"/>
  <c r="AI32" i="1"/>
  <c r="AI6" i="63" s="1"/>
  <c r="V6" i="63"/>
  <c r="M6" i="63"/>
  <c r="B6" i="63"/>
  <c r="B48" i="63" s="1"/>
  <c r="P32" i="8" s="1"/>
  <c r="O32" i="8"/>
  <c r="M5" i="63"/>
  <c r="V4" i="63"/>
  <c r="K4" i="63"/>
  <c r="O31" i="8"/>
  <c r="AI30" i="1"/>
  <c r="AI4" i="63" s="1"/>
  <c r="X17" i="71" s="1"/>
  <c r="M4" i="63"/>
  <c r="B4" i="63"/>
  <c r="B46" i="63"/>
  <c r="P30" i="8" s="1"/>
  <c r="O30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AA28" i="8"/>
  <c r="X28" i="8"/>
  <c r="T28" i="8"/>
  <c r="P28" i="8"/>
  <c r="A1" i="64"/>
  <c r="A43" i="64" s="1"/>
  <c r="O14" i="8" s="1"/>
  <c r="V12" i="64"/>
  <c r="M12" i="64"/>
  <c r="V3" i="64"/>
  <c r="M3" i="64"/>
  <c r="K3" i="64"/>
  <c r="B3" i="64"/>
  <c r="O25" i="8"/>
  <c r="AI24" i="1"/>
  <c r="AI11" i="64" s="1"/>
  <c r="V11" i="64"/>
  <c r="M11" i="64"/>
  <c r="K11" i="64"/>
  <c r="B11" i="64"/>
  <c r="O24" i="8"/>
  <c r="M10" i="64"/>
  <c r="O23" i="8"/>
  <c r="AG22" i="1"/>
  <c r="AG9" i="64"/>
  <c r="AI22" i="1"/>
  <c r="AI9" i="64" s="1"/>
  <c r="V9" i="64"/>
  <c r="V22" i="71" s="1"/>
  <c r="F59" i="71" s="1"/>
  <c r="M9" i="64"/>
  <c r="B9" i="64"/>
  <c r="O22" i="8"/>
  <c r="M8" i="64"/>
  <c r="E37" i="64" s="1"/>
  <c r="I50" i="64" s="1"/>
  <c r="W21" i="8" s="1"/>
  <c r="O21" i="8"/>
  <c r="AG20" i="1"/>
  <c r="AG7" i="64"/>
  <c r="M49" i="64" s="1"/>
  <c r="AA20" i="8"/>
  <c r="AI20" i="1"/>
  <c r="AI7" i="64" s="1"/>
  <c r="V7" i="64"/>
  <c r="M7" i="64"/>
  <c r="F49" i="64" s="1"/>
  <c r="T20" i="8" s="1"/>
  <c r="K7" i="64"/>
  <c r="C49" i="64"/>
  <c r="Q20" i="8" s="1"/>
  <c r="B7" i="64"/>
  <c r="O20" i="8"/>
  <c r="V6" i="64"/>
  <c r="M6" i="64"/>
  <c r="F48" i="64"/>
  <c r="T19" i="8" s="1"/>
  <c r="O19" i="8"/>
  <c r="AG18" i="1"/>
  <c r="AG5" i="64"/>
  <c r="M47" i="64" s="1"/>
  <c r="AA18" i="8" s="1"/>
  <c r="AI18" i="1"/>
  <c r="AI5" i="64"/>
  <c r="V5" i="64"/>
  <c r="M5" i="64"/>
  <c r="V4" i="64"/>
  <c r="V17" i="71" s="1"/>
  <c r="F54" i="71" s="1"/>
  <c r="B5" i="64"/>
  <c r="O18" i="8"/>
  <c r="M4" i="64"/>
  <c r="O17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AA15" i="8"/>
  <c r="X15" i="8"/>
  <c r="T15" i="8"/>
  <c r="P15" i="8"/>
  <c r="A1" i="5"/>
  <c r="A43" i="5" s="1"/>
  <c r="O1" i="8" s="1"/>
  <c r="AG12" i="1"/>
  <c r="AG12" i="5" s="1"/>
  <c r="M54" i="5" s="1"/>
  <c r="AA12" i="8" s="1"/>
  <c r="AI12" i="1"/>
  <c r="AI12" i="5"/>
  <c r="V12" i="5"/>
  <c r="M12" i="5"/>
  <c r="F54" i="5" s="1"/>
  <c r="T12" i="8" s="1"/>
  <c r="V3" i="5"/>
  <c r="M3" i="5"/>
  <c r="B12" i="5"/>
  <c r="B54" i="5"/>
  <c r="P12" i="8" s="1"/>
  <c r="K3" i="5"/>
  <c r="B3" i="5"/>
  <c r="O12" i="8"/>
  <c r="V11" i="5"/>
  <c r="M11" i="5"/>
  <c r="O11" i="8"/>
  <c r="AG10" i="1"/>
  <c r="AG10" i="5" s="1"/>
  <c r="M52" i="5" s="1"/>
  <c r="AA10" i="8" s="1"/>
  <c r="AI10" i="1"/>
  <c r="AI10" i="5" s="1"/>
  <c r="V10" i="5"/>
  <c r="M10" i="5"/>
  <c r="B10" i="5"/>
  <c r="B52" i="5" s="1"/>
  <c r="P10" i="8" s="1"/>
  <c r="O10" i="8"/>
  <c r="M9" i="5"/>
  <c r="O9" i="8"/>
  <c r="AR8" i="1"/>
  <c r="AR8" i="5" s="1"/>
  <c r="J50" i="5" s="1"/>
  <c r="X8" i="8" s="1"/>
  <c r="AI8" i="1"/>
  <c r="AI8" i="5" s="1"/>
  <c r="V8" i="5"/>
  <c r="M8" i="5"/>
  <c r="K8" i="5"/>
  <c r="B8" i="5"/>
  <c r="O8" i="8"/>
  <c r="V7" i="5"/>
  <c r="M7" i="5"/>
  <c r="O7" i="8"/>
  <c r="AR6" i="1"/>
  <c r="AR6" i="5" s="1"/>
  <c r="AI6" i="1"/>
  <c r="AI6" i="5" s="1"/>
  <c r="V6" i="5"/>
  <c r="G48" i="5"/>
  <c r="U6" i="8" s="1"/>
  <c r="M6" i="5"/>
  <c r="F48" i="5" s="1"/>
  <c r="T6" i="8" s="1"/>
  <c r="K6" i="5"/>
  <c r="C35" i="5" s="1"/>
  <c r="E48" i="5" s="1"/>
  <c r="S6" i="8" s="1"/>
  <c r="B6" i="5"/>
  <c r="O6" i="8"/>
  <c r="V5" i="5"/>
  <c r="M5" i="5"/>
  <c r="V4" i="5"/>
  <c r="O5" i="8"/>
  <c r="AI4" i="1"/>
  <c r="AI4" i="5" s="1"/>
  <c r="M4" i="5"/>
  <c r="B4" i="5"/>
  <c r="B46" i="5" s="1"/>
  <c r="P4" i="8" s="1"/>
  <c r="O4" i="8"/>
  <c r="AA3" i="8"/>
  <c r="Z3" i="8"/>
  <c r="Y3" i="8"/>
  <c r="X3" i="8"/>
  <c r="W3" i="8"/>
  <c r="V3" i="8"/>
  <c r="U3" i="8"/>
  <c r="T3" i="8"/>
  <c r="S3" i="8"/>
  <c r="R3" i="8"/>
  <c r="Q3" i="8"/>
  <c r="P3" i="8"/>
  <c r="O3" i="8"/>
  <c r="AA2" i="8"/>
  <c r="X2" i="8"/>
  <c r="T2" i="8"/>
  <c r="P2" i="8"/>
  <c r="B2" i="64"/>
  <c r="M2" i="64"/>
  <c r="X2" i="64"/>
  <c r="AI2" i="64"/>
  <c r="AQ116" i="1"/>
  <c r="AQ12" i="69" s="1"/>
  <c r="AP116" i="1"/>
  <c r="AP12" i="69" s="1"/>
  <c r="AO116" i="1"/>
  <c r="AO12" i="69" s="1"/>
  <c r="AJ116" i="1"/>
  <c r="AJ12" i="69" s="1"/>
  <c r="AF116" i="1"/>
  <c r="AF12" i="69" s="1"/>
  <c r="AD116" i="1"/>
  <c r="AD12" i="69" s="1"/>
  <c r="X116" i="1"/>
  <c r="X12" i="69"/>
  <c r="U12" i="69"/>
  <c r="T12" i="69"/>
  <c r="S12" i="69"/>
  <c r="Q12" i="69"/>
  <c r="N12" i="69"/>
  <c r="J12" i="69"/>
  <c r="I12" i="69"/>
  <c r="H12" i="69"/>
  <c r="E12" i="69"/>
  <c r="D12" i="69"/>
  <c r="C12" i="69"/>
  <c r="A12" i="69"/>
  <c r="AN115" i="1"/>
  <c r="AN11" i="69"/>
  <c r="AM115" i="1"/>
  <c r="AM11" i="69" s="1"/>
  <c r="AL115" i="1"/>
  <c r="AL11" i="69" s="1"/>
  <c r="AK115" i="1"/>
  <c r="AK11" i="69" s="1"/>
  <c r="AC115" i="1"/>
  <c r="AC11" i="69" s="1"/>
  <c r="AB115" i="1"/>
  <c r="AB11" i="69" s="1"/>
  <c r="Z115" i="1"/>
  <c r="Z11" i="69" s="1"/>
  <c r="U11" i="69"/>
  <c r="R11" i="69"/>
  <c r="Q11" i="69"/>
  <c r="Q50" i="71" s="1"/>
  <c r="P11" i="69"/>
  <c r="O11" i="69"/>
  <c r="I11" i="69"/>
  <c r="H11" i="69"/>
  <c r="G11" i="69"/>
  <c r="F11" i="69"/>
  <c r="E11" i="69"/>
  <c r="D11" i="69"/>
  <c r="D50" i="71" s="1"/>
  <c r="A11" i="69"/>
  <c r="AQ114" i="1"/>
  <c r="AQ10" i="69" s="1"/>
  <c r="AO114" i="1"/>
  <c r="AO10" i="69" s="1"/>
  <c r="AJ114" i="1"/>
  <c r="AJ10" i="69"/>
  <c r="AF114" i="1"/>
  <c r="AF10" i="69" s="1"/>
  <c r="AD114" i="1"/>
  <c r="AD10" i="69" s="1"/>
  <c r="X114" i="1"/>
  <c r="X10" i="69"/>
  <c r="U10" i="69"/>
  <c r="T10" i="69"/>
  <c r="S10" i="69"/>
  <c r="Q10" i="69"/>
  <c r="N10" i="69"/>
  <c r="J10" i="69"/>
  <c r="I10" i="69"/>
  <c r="H10" i="69"/>
  <c r="E10" i="69"/>
  <c r="E49" i="71" s="1"/>
  <c r="D10" i="69"/>
  <c r="A10" i="69"/>
  <c r="AN113" i="1"/>
  <c r="AN9" i="69"/>
  <c r="AM113" i="1"/>
  <c r="AM9" i="69" s="1"/>
  <c r="AL113" i="1"/>
  <c r="AL9" i="69" s="1"/>
  <c r="AK113" i="1"/>
  <c r="AK9" i="69" s="1"/>
  <c r="AC113" i="1"/>
  <c r="AC9" i="69"/>
  <c r="AB113" i="1"/>
  <c r="AB9" i="69" s="1"/>
  <c r="AB26" i="69" s="1"/>
  <c r="AA113" i="1"/>
  <c r="AA9" i="69"/>
  <c r="Z113" i="1"/>
  <c r="Z9" i="69" s="1"/>
  <c r="U9" i="69"/>
  <c r="R9" i="69"/>
  <c r="Q9" i="69"/>
  <c r="P9" i="69"/>
  <c r="O9" i="69"/>
  <c r="N9" i="69"/>
  <c r="I9" i="69"/>
  <c r="H9" i="69"/>
  <c r="G9" i="69"/>
  <c r="F9" i="69"/>
  <c r="E9" i="69"/>
  <c r="D9" i="69"/>
  <c r="A9" i="69"/>
  <c r="AQ112" i="1"/>
  <c r="AQ8" i="69"/>
  <c r="AP112" i="1"/>
  <c r="AP8" i="69" s="1"/>
  <c r="AO112" i="1"/>
  <c r="AO8" i="69" s="1"/>
  <c r="AJ112" i="1"/>
  <c r="AJ8" i="69" s="1"/>
  <c r="AF112" i="1"/>
  <c r="AF8" i="69"/>
  <c r="AE112" i="1"/>
  <c r="AE8" i="69" s="1"/>
  <c r="AD112" i="1"/>
  <c r="AD8" i="69" s="1"/>
  <c r="Y112" i="1"/>
  <c r="Y8" i="69" s="1"/>
  <c r="X112" i="1"/>
  <c r="X8" i="69" s="1"/>
  <c r="U8" i="69"/>
  <c r="T8" i="69"/>
  <c r="S8" i="69"/>
  <c r="R8" i="69"/>
  <c r="Q8" i="69"/>
  <c r="N8" i="69"/>
  <c r="J8" i="69"/>
  <c r="I8" i="69"/>
  <c r="H8" i="69"/>
  <c r="E8" i="69"/>
  <c r="D8" i="69"/>
  <c r="C8" i="69"/>
  <c r="A8" i="69"/>
  <c r="AN111" i="1"/>
  <c r="AN7" i="69" s="1"/>
  <c r="AM111" i="1"/>
  <c r="AM7" i="69" s="1"/>
  <c r="AL111" i="1"/>
  <c r="AL7" i="69" s="1"/>
  <c r="AK111" i="1"/>
  <c r="AK7" i="69"/>
  <c r="AC111" i="1"/>
  <c r="AC7" i="69" s="1"/>
  <c r="AB111" i="1"/>
  <c r="AB7" i="69" s="1"/>
  <c r="AA111" i="1"/>
  <c r="AA7" i="69"/>
  <c r="Z111" i="1"/>
  <c r="Z7" i="69" s="1"/>
  <c r="U7" i="69"/>
  <c r="R7" i="69"/>
  <c r="R24" i="69" s="1"/>
  <c r="Q7" i="69"/>
  <c r="P7" i="69"/>
  <c r="O7" i="69"/>
  <c r="N7" i="69"/>
  <c r="N46" i="71" s="1"/>
  <c r="I7" i="69"/>
  <c r="H7" i="69"/>
  <c r="G7" i="69"/>
  <c r="F7" i="69"/>
  <c r="E7" i="69"/>
  <c r="D7" i="69"/>
  <c r="A7" i="69"/>
  <c r="AQ110" i="1"/>
  <c r="AQ6" i="69"/>
  <c r="AP110" i="1"/>
  <c r="AP6" i="69" s="1"/>
  <c r="AO110" i="1"/>
  <c r="AO6" i="69" s="1"/>
  <c r="AJ110" i="1"/>
  <c r="AJ6" i="69"/>
  <c r="AF110" i="1"/>
  <c r="AF6" i="69"/>
  <c r="AE110" i="1"/>
  <c r="AE6" i="69" s="1"/>
  <c r="AD110" i="1"/>
  <c r="AD6" i="69" s="1"/>
  <c r="Y110" i="1"/>
  <c r="Y6" i="69" s="1"/>
  <c r="X110" i="1"/>
  <c r="X6" i="69"/>
  <c r="U6" i="69"/>
  <c r="T6" i="69"/>
  <c r="S6" i="69"/>
  <c r="R6" i="69"/>
  <c r="Q6" i="69"/>
  <c r="N6" i="69"/>
  <c r="J6" i="69"/>
  <c r="I6" i="69"/>
  <c r="H6" i="69"/>
  <c r="H23" i="69" s="1"/>
  <c r="E6" i="69"/>
  <c r="D6" i="69"/>
  <c r="C6" i="69"/>
  <c r="A6" i="69"/>
  <c r="AN109" i="1"/>
  <c r="AN5" i="69" s="1"/>
  <c r="AM109" i="1"/>
  <c r="AM5" i="69"/>
  <c r="AL109" i="1"/>
  <c r="AL5" i="69"/>
  <c r="AL22" i="69"/>
  <c r="AK109" i="1"/>
  <c r="AK5" i="69"/>
  <c r="AK22" i="69"/>
  <c r="AC109" i="1"/>
  <c r="AC5" i="69"/>
  <c r="AB109" i="1"/>
  <c r="AB5" i="69" s="1"/>
  <c r="AA109" i="1"/>
  <c r="AA5" i="69" s="1"/>
  <c r="AA22" i="69" s="1"/>
  <c r="Z109" i="1"/>
  <c r="Z5" i="69" s="1"/>
  <c r="U5" i="69"/>
  <c r="R5" i="69"/>
  <c r="Q5" i="69"/>
  <c r="P5" i="69"/>
  <c r="P22" i="69" s="1"/>
  <c r="O5" i="69"/>
  <c r="N5" i="69"/>
  <c r="I5" i="69"/>
  <c r="H5" i="69"/>
  <c r="G5" i="69"/>
  <c r="F5" i="69"/>
  <c r="E5" i="69"/>
  <c r="E25" i="69"/>
  <c r="D5" i="69"/>
  <c r="D44" i="71" s="1"/>
  <c r="A5" i="69"/>
  <c r="AQ108" i="1"/>
  <c r="AQ4" i="69" s="1"/>
  <c r="AP108" i="1"/>
  <c r="AP4" i="69" s="1"/>
  <c r="AO108" i="1"/>
  <c r="AO4" i="69" s="1"/>
  <c r="AJ108" i="1"/>
  <c r="AJ4" i="69" s="1"/>
  <c r="AF108" i="1"/>
  <c r="AF4" i="69"/>
  <c r="AE108" i="1"/>
  <c r="AE4" i="69" s="1"/>
  <c r="AD108" i="1"/>
  <c r="AD4" i="69" s="1"/>
  <c r="Y108" i="1"/>
  <c r="Y4" i="69" s="1"/>
  <c r="X108" i="1"/>
  <c r="X4" i="69" s="1"/>
  <c r="U4" i="69"/>
  <c r="T4" i="69"/>
  <c r="S4" i="69"/>
  <c r="R4" i="69"/>
  <c r="Q4" i="69"/>
  <c r="N4" i="69"/>
  <c r="J4" i="69"/>
  <c r="I4" i="69"/>
  <c r="H4" i="69"/>
  <c r="E4" i="69"/>
  <c r="D4" i="69"/>
  <c r="C4" i="69"/>
  <c r="A4" i="69"/>
  <c r="AL3" i="69"/>
  <c r="AK3" i="69"/>
  <c r="AB3" i="69"/>
  <c r="U3" i="69"/>
  <c r="T3" i="69"/>
  <c r="S3" i="69"/>
  <c r="R3" i="69"/>
  <c r="Q3" i="69"/>
  <c r="P3" i="69"/>
  <c r="O3" i="69"/>
  <c r="N3" i="69"/>
  <c r="J3" i="69"/>
  <c r="I3" i="69"/>
  <c r="H3" i="69"/>
  <c r="G3" i="69"/>
  <c r="F3" i="69"/>
  <c r="E3" i="69"/>
  <c r="D3" i="69"/>
  <c r="C3" i="69"/>
  <c r="AI2" i="69"/>
  <c r="X2" i="69"/>
  <c r="M2" i="69"/>
  <c r="B2" i="69"/>
  <c r="AN103" i="1"/>
  <c r="AN12" i="68" s="1"/>
  <c r="AM103" i="1"/>
  <c r="AM12" i="68" s="1"/>
  <c r="AL103" i="1"/>
  <c r="AL12" i="68"/>
  <c r="AK103" i="1"/>
  <c r="AK12" i="68"/>
  <c r="AC103" i="1"/>
  <c r="AC12" i="68" s="1"/>
  <c r="AB103" i="1"/>
  <c r="AB12" i="68"/>
  <c r="AA103" i="1"/>
  <c r="AA12" i="68" s="1"/>
  <c r="Z103" i="1"/>
  <c r="Z12" i="68"/>
  <c r="U12" i="68"/>
  <c r="R12" i="68"/>
  <c r="Q12" i="68"/>
  <c r="P12" i="68"/>
  <c r="O12" i="68"/>
  <c r="N12" i="68"/>
  <c r="I12" i="68"/>
  <c r="H12" i="68"/>
  <c r="G12" i="68"/>
  <c r="F12" i="68"/>
  <c r="E12" i="68"/>
  <c r="D12" i="68"/>
  <c r="A12" i="68"/>
  <c r="AQ102" i="1"/>
  <c r="AQ11" i="68"/>
  <c r="AP102" i="1"/>
  <c r="AP11" i="68" s="1"/>
  <c r="AO102" i="1"/>
  <c r="AO11" i="68"/>
  <c r="AO28" i="68" s="1"/>
  <c r="AJ102" i="1"/>
  <c r="AJ11" i="68" s="1"/>
  <c r="AF102" i="1"/>
  <c r="AF11" i="68"/>
  <c r="AE102" i="1"/>
  <c r="AE11" i="68" s="1"/>
  <c r="AD102" i="1"/>
  <c r="AD11" i="68" s="1"/>
  <c r="Y102" i="1"/>
  <c r="Y11" i="68" s="1"/>
  <c r="X102" i="1"/>
  <c r="X11" i="68" s="1"/>
  <c r="U11" i="68"/>
  <c r="T11" i="68"/>
  <c r="S11" i="68"/>
  <c r="R11" i="68"/>
  <c r="Q11" i="68"/>
  <c r="N11" i="68"/>
  <c r="J11" i="68"/>
  <c r="I11" i="68"/>
  <c r="H11" i="68"/>
  <c r="E11" i="68"/>
  <c r="E28" i="68" s="1"/>
  <c r="D11" i="68"/>
  <c r="C11" i="68"/>
  <c r="A11" i="68"/>
  <c r="AN101" i="1"/>
  <c r="AN10" i="68" s="1"/>
  <c r="AM101" i="1"/>
  <c r="AM10" i="68"/>
  <c r="AL101" i="1"/>
  <c r="AL10" i="68" s="1"/>
  <c r="AK101" i="1"/>
  <c r="AK10" i="68"/>
  <c r="AC101" i="1"/>
  <c r="AC10" i="68" s="1"/>
  <c r="AB101" i="1"/>
  <c r="AB10" i="68"/>
  <c r="AA101" i="1"/>
  <c r="AA10" i="68" s="1"/>
  <c r="Z101" i="1"/>
  <c r="Z10" i="68"/>
  <c r="U10" i="68"/>
  <c r="R10" i="68"/>
  <c r="R49" i="71" s="1"/>
  <c r="Q10" i="68"/>
  <c r="P10" i="68"/>
  <c r="O10" i="68"/>
  <c r="N10" i="68"/>
  <c r="I10" i="68"/>
  <c r="I27" i="68" s="1"/>
  <c r="H10" i="68"/>
  <c r="G10" i="68"/>
  <c r="F10" i="68"/>
  <c r="E10" i="68"/>
  <c r="D10" i="68"/>
  <c r="A10" i="68"/>
  <c r="AQ100" i="1"/>
  <c r="AQ9" i="68" s="1"/>
  <c r="AP100" i="1"/>
  <c r="AP9" i="68"/>
  <c r="AO100" i="1"/>
  <c r="AO9" i="68" s="1"/>
  <c r="AJ100" i="1"/>
  <c r="AJ9" i="68" s="1"/>
  <c r="AF100" i="1"/>
  <c r="AF9" i="68" s="1"/>
  <c r="AE100" i="1"/>
  <c r="AE9" i="68" s="1"/>
  <c r="AD100" i="1"/>
  <c r="AD9" i="68" s="1"/>
  <c r="Y100" i="1"/>
  <c r="Y9" i="68" s="1"/>
  <c r="X100" i="1"/>
  <c r="X9" i="68" s="1"/>
  <c r="U9" i="68"/>
  <c r="T9" i="68"/>
  <c r="S9" i="68"/>
  <c r="R9" i="68"/>
  <c r="Q9" i="68"/>
  <c r="Q26" i="68" s="1"/>
  <c r="N9" i="68"/>
  <c r="J9" i="68"/>
  <c r="I9" i="68"/>
  <c r="H9" i="68"/>
  <c r="E9" i="68"/>
  <c r="D9" i="68"/>
  <c r="C9" i="68"/>
  <c r="A9" i="68"/>
  <c r="AN99" i="1"/>
  <c r="AN8" i="68" s="1"/>
  <c r="AM99" i="1"/>
  <c r="AM8" i="68" s="1"/>
  <c r="AL99" i="1"/>
  <c r="AL8" i="68" s="1"/>
  <c r="AK99" i="1"/>
  <c r="AK8" i="68" s="1"/>
  <c r="AC99" i="1"/>
  <c r="AC8" i="68" s="1"/>
  <c r="AB99" i="1"/>
  <c r="AB8" i="68"/>
  <c r="AA99" i="1"/>
  <c r="AA8" i="68" s="1"/>
  <c r="Z99" i="1"/>
  <c r="Z8" i="68" s="1"/>
  <c r="U8" i="68"/>
  <c r="R8" i="68"/>
  <c r="Q8" i="68"/>
  <c r="P8" i="68"/>
  <c r="O8" i="68"/>
  <c r="N8" i="68"/>
  <c r="I8" i="68"/>
  <c r="H8" i="68"/>
  <c r="G8" i="68"/>
  <c r="F8" i="68"/>
  <c r="E8" i="68"/>
  <c r="D8" i="68"/>
  <c r="A8" i="68"/>
  <c r="AQ98" i="1"/>
  <c r="AQ7" i="68"/>
  <c r="AP98" i="1"/>
  <c r="AP7" i="68" s="1"/>
  <c r="AO98" i="1"/>
  <c r="AO7" i="68" s="1"/>
  <c r="AJ98" i="1"/>
  <c r="AJ7" i="68" s="1"/>
  <c r="AF98" i="1"/>
  <c r="AF7" i="68"/>
  <c r="AE98" i="1"/>
  <c r="AE7" i="68" s="1"/>
  <c r="AE24" i="68" s="1"/>
  <c r="AD98" i="1"/>
  <c r="AD7" i="68" s="1"/>
  <c r="Y98" i="1"/>
  <c r="Y7" i="68"/>
  <c r="X98" i="1"/>
  <c r="X7" i="68"/>
  <c r="U7" i="68"/>
  <c r="T7" i="68"/>
  <c r="S7" i="68"/>
  <c r="R7" i="68"/>
  <c r="Q7" i="68"/>
  <c r="N7" i="68"/>
  <c r="J7" i="68"/>
  <c r="I7" i="68"/>
  <c r="H7" i="68"/>
  <c r="G7" i="68"/>
  <c r="E7" i="68"/>
  <c r="D7" i="68"/>
  <c r="C7" i="68"/>
  <c r="A7" i="68"/>
  <c r="AN97" i="1"/>
  <c r="AN6" i="68" s="1"/>
  <c r="AM97" i="1"/>
  <c r="AM6" i="68" s="1"/>
  <c r="AL97" i="1"/>
  <c r="AL6" i="68"/>
  <c r="AK97" i="1"/>
  <c r="AK6" i="68" s="1"/>
  <c r="AC97" i="1"/>
  <c r="AC6" i="68"/>
  <c r="AB97" i="1"/>
  <c r="AB6" i="68" s="1"/>
  <c r="AA97" i="1"/>
  <c r="AA6" i="68"/>
  <c r="Z97" i="1"/>
  <c r="Z6" i="68"/>
  <c r="U6" i="68"/>
  <c r="R6" i="68"/>
  <c r="Q6" i="68"/>
  <c r="P6" i="68"/>
  <c r="O6" i="68"/>
  <c r="N6" i="68"/>
  <c r="I6" i="68"/>
  <c r="H6" i="68"/>
  <c r="G6" i="68"/>
  <c r="F6" i="68"/>
  <c r="E6" i="68"/>
  <c r="D6" i="68"/>
  <c r="A6" i="68"/>
  <c r="AQ96" i="1"/>
  <c r="AQ5" i="68"/>
  <c r="AP96" i="1"/>
  <c r="AP5" i="68" s="1"/>
  <c r="AP22" i="68" s="1"/>
  <c r="AO96" i="1"/>
  <c r="AO5" i="68" s="1"/>
  <c r="AO22" i="68" s="1"/>
  <c r="AJ96" i="1"/>
  <c r="AJ5" i="68" s="1"/>
  <c r="AF96" i="1"/>
  <c r="AF5" i="68"/>
  <c r="AE96" i="1"/>
  <c r="AE5" i="68" s="1"/>
  <c r="AD96" i="1"/>
  <c r="AD5" i="68" s="1"/>
  <c r="AD22" i="68" s="1"/>
  <c r="Y96" i="1"/>
  <c r="Y5" i="68" s="1"/>
  <c r="X96" i="1"/>
  <c r="X5" i="68"/>
  <c r="U5" i="68"/>
  <c r="U22" i="68" s="1"/>
  <c r="T5" i="68"/>
  <c r="T22" i="68"/>
  <c r="S5" i="68"/>
  <c r="R5" i="68"/>
  <c r="Q5" i="68"/>
  <c r="Q27" i="68"/>
  <c r="N5" i="68"/>
  <c r="N24" i="68" s="1"/>
  <c r="J5" i="68"/>
  <c r="I5" i="68"/>
  <c r="I22" i="68" s="1"/>
  <c r="H5" i="68"/>
  <c r="E5" i="68"/>
  <c r="D5" i="68"/>
  <c r="D24" i="68"/>
  <c r="C5" i="68"/>
  <c r="C17" i="68" s="1"/>
  <c r="A5" i="68"/>
  <c r="AN95" i="1"/>
  <c r="AN4" i="68" s="1"/>
  <c r="AM95" i="1"/>
  <c r="AM4" i="68" s="1"/>
  <c r="AL95" i="1"/>
  <c r="AL4" i="68" s="1"/>
  <c r="AK95" i="1"/>
  <c r="AK4" i="68" s="1"/>
  <c r="AE95" i="1"/>
  <c r="AE4" i="68"/>
  <c r="AC95" i="1"/>
  <c r="AC4" i="68" s="1"/>
  <c r="AB95" i="1"/>
  <c r="AB4" i="68" s="1"/>
  <c r="AA95" i="1"/>
  <c r="AA4" i="68" s="1"/>
  <c r="Z95" i="1"/>
  <c r="Z4" i="68"/>
  <c r="U4" i="68"/>
  <c r="R4" i="68"/>
  <c r="Q4" i="68"/>
  <c r="Q17" i="68" s="1"/>
  <c r="P4" i="68"/>
  <c r="O4" i="68"/>
  <c r="N4" i="68"/>
  <c r="I4" i="68"/>
  <c r="H4" i="68"/>
  <c r="G4" i="68"/>
  <c r="F4" i="68"/>
  <c r="E4" i="68"/>
  <c r="D4" i="68"/>
  <c r="A4" i="68"/>
  <c r="U3" i="68"/>
  <c r="T3" i="68"/>
  <c r="S3" i="68"/>
  <c r="R3" i="68"/>
  <c r="Q3" i="68"/>
  <c r="P3" i="68"/>
  <c r="O3" i="68"/>
  <c r="N3" i="68"/>
  <c r="J3" i="68"/>
  <c r="I3" i="68"/>
  <c r="H3" i="68"/>
  <c r="G3" i="68"/>
  <c r="F3" i="68"/>
  <c r="E3" i="68"/>
  <c r="D3" i="68"/>
  <c r="C3" i="68"/>
  <c r="AI2" i="68"/>
  <c r="X2" i="68"/>
  <c r="M2" i="68"/>
  <c r="B2" i="68"/>
  <c r="AQ90" i="1"/>
  <c r="AQ12" i="67" s="1"/>
  <c r="AP90" i="1"/>
  <c r="AP12" i="67" s="1"/>
  <c r="AO90" i="1"/>
  <c r="AO12" i="67"/>
  <c r="AJ90" i="1"/>
  <c r="AJ12" i="67" s="1"/>
  <c r="AF90" i="1"/>
  <c r="AF12" i="67" s="1"/>
  <c r="AE90" i="1"/>
  <c r="AE12" i="67" s="1"/>
  <c r="AD90" i="1"/>
  <c r="AD12" i="67" s="1"/>
  <c r="Y90" i="1"/>
  <c r="Y12" i="67" s="1"/>
  <c r="X90" i="1"/>
  <c r="X12" i="67" s="1"/>
  <c r="U12" i="67"/>
  <c r="T12" i="67"/>
  <c r="S12" i="67"/>
  <c r="R12" i="67"/>
  <c r="Q12" i="67"/>
  <c r="N12" i="67"/>
  <c r="J12" i="67"/>
  <c r="I12" i="67"/>
  <c r="H12" i="67"/>
  <c r="E12" i="67"/>
  <c r="D12" i="67"/>
  <c r="C12" i="67"/>
  <c r="A12" i="67"/>
  <c r="AN89" i="1"/>
  <c r="AN11" i="67"/>
  <c r="AM89" i="1"/>
  <c r="AM11" i="67" s="1"/>
  <c r="AL89" i="1"/>
  <c r="AL11" i="67" s="1"/>
  <c r="AK89" i="1"/>
  <c r="AK11" i="67"/>
  <c r="AC89" i="1"/>
  <c r="AC11" i="67"/>
  <c r="AB89" i="1"/>
  <c r="AB11" i="67" s="1"/>
  <c r="AB28" i="67" s="1"/>
  <c r="AA89" i="1"/>
  <c r="AA11" i="67" s="1"/>
  <c r="Z89" i="1"/>
  <c r="Z11" i="67" s="1"/>
  <c r="U11" i="67"/>
  <c r="R11" i="67"/>
  <c r="Q11" i="67"/>
  <c r="P11" i="67"/>
  <c r="O11" i="67"/>
  <c r="O28" i="67" s="1"/>
  <c r="N11" i="67"/>
  <c r="I11" i="67"/>
  <c r="H11" i="67"/>
  <c r="G11" i="67"/>
  <c r="F11" i="67"/>
  <c r="E11" i="67"/>
  <c r="D11" i="67"/>
  <c r="A11" i="67"/>
  <c r="AQ88" i="1"/>
  <c r="AQ10" i="67" s="1"/>
  <c r="AP88" i="1"/>
  <c r="AP10" i="67" s="1"/>
  <c r="AO88" i="1"/>
  <c r="AO10" i="67"/>
  <c r="AJ88" i="1"/>
  <c r="AJ10" i="67" s="1"/>
  <c r="AF88" i="1"/>
  <c r="AF10" i="67" s="1"/>
  <c r="AE88" i="1"/>
  <c r="AE10" i="67" s="1"/>
  <c r="AD88" i="1"/>
  <c r="AD10" i="67" s="1"/>
  <c r="Y88" i="1"/>
  <c r="Y10" i="67" s="1"/>
  <c r="X88" i="1"/>
  <c r="X10" i="67" s="1"/>
  <c r="U10" i="67"/>
  <c r="T10" i="67"/>
  <c r="S10" i="67"/>
  <c r="R10" i="67"/>
  <c r="Q10" i="67"/>
  <c r="N10" i="67"/>
  <c r="J10" i="67"/>
  <c r="I10" i="67"/>
  <c r="I36" i="71"/>
  <c r="H10" i="67"/>
  <c r="E10" i="67"/>
  <c r="D10" i="67"/>
  <c r="C10" i="67"/>
  <c r="A10" i="67"/>
  <c r="AN87" i="1"/>
  <c r="AN9" i="67"/>
  <c r="AM87" i="1"/>
  <c r="AM9" i="67" s="1"/>
  <c r="AM26" i="67" s="1"/>
  <c r="AL87" i="1"/>
  <c r="AL9" i="67" s="1"/>
  <c r="AK87" i="1"/>
  <c r="AK9" i="67" s="1"/>
  <c r="AC87" i="1"/>
  <c r="AC9" i="67"/>
  <c r="AB87" i="1"/>
  <c r="AB9" i="67"/>
  <c r="AA87" i="1"/>
  <c r="AA9" i="67" s="1"/>
  <c r="Z87" i="1"/>
  <c r="Z9" i="67"/>
  <c r="U9" i="67"/>
  <c r="R9" i="67"/>
  <c r="Q9" i="67"/>
  <c r="P9" i="67"/>
  <c r="O9" i="67"/>
  <c r="N9" i="67"/>
  <c r="I9" i="67"/>
  <c r="H9" i="67"/>
  <c r="G9" i="67"/>
  <c r="F9" i="67"/>
  <c r="E9" i="67"/>
  <c r="D9" i="67"/>
  <c r="A9" i="67"/>
  <c r="AQ86" i="1"/>
  <c r="AQ8" i="67" s="1"/>
  <c r="AP86" i="1"/>
  <c r="AP8" i="67" s="1"/>
  <c r="AO86" i="1"/>
  <c r="AO8" i="67" s="1"/>
  <c r="AJ86" i="1"/>
  <c r="AJ8" i="67" s="1"/>
  <c r="AF86" i="1"/>
  <c r="AF8" i="67" s="1"/>
  <c r="AE86" i="1"/>
  <c r="AE8" i="67" s="1"/>
  <c r="AD86" i="1"/>
  <c r="AD8" i="67" s="1"/>
  <c r="Y86" i="1"/>
  <c r="Y8" i="67"/>
  <c r="X86" i="1"/>
  <c r="X8" i="67" s="1"/>
  <c r="U8" i="67"/>
  <c r="T8" i="67"/>
  <c r="S8" i="67"/>
  <c r="R8" i="67"/>
  <c r="Q8" i="67"/>
  <c r="N8" i="67"/>
  <c r="J8" i="67"/>
  <c r="I8" i="67"/>
  <c r="H8" i="67"/>
  <c r="E8" i="67"/>
  <c r="D8" i="67"/>
  <c r="C8" i="67"/>
  <c r="C34" i="71" s="1"/>
  <c r="A8" i="67"/>
  <c r="AN85" i="1"/>
  <c r="AN7" i="67"/>
  <c r="AM85" i="1"/>
  <c r="AM7" i="67" s="1"/>
  <c r="AL85" i="1"/>
  <c r="AL7" i="67"/>
  <c r="AK85" i="1"/>
  <c r="AK7" i="67" s="1"/>
  <c r="AC85" i="1"/>
  <c r="AC7" i="67"/>
  <c r="AB85" i="1"/>
  <c r="AB7" i="67" s="1"/>
  <c r="AA85" i="1"/>
  <c r="AA7" i="67"/>
  <c r="Z85" i="1"/>
  <c r="Z7" i="67"/>
  <c r="U7" i="67"/>
  <c r="R7" i="67"/>
  <c r="Q7" i="67"/>
  <c r="P7" i="67"/>
  <c r="O7" i="67"/>
  <c r="N7" i="67"/>
  <c r="I7" i="67"/>
  <c r="H7" i="67"/>
  <c r="G7" i="67"/>
  <c r="F7" i="67"/>
  <c r="E7" i="67"/>
  <c r="D7" i="67"/>
  <c r="A7" i="67"/>
  <c r="AQ84" i="1"/>
  <c r="AQ6" i="67"/>
  <c r="AP84" i="1"/>
  <c r="AP6" i="67" s="1"/>
  <c r="AO84" i="1"/>
  <c r="AO6" i="67"/>
  <c r="AJ84" i="1"/>
  <c r="AJ6" i="67"/>
  <c r="AF84" i="1"/>
  <c r="AF6" i="67" s="1"/>
  <c r="AE84" i="1"/>
  <c r="AE6" i="67" s="1"/>
  <c r="AD84" i="1"/>
  <c r="AD6" i="67"/>
  <c r="Y84" i="1"/>
  <c r="Y6" i="67"/>
  <c r="X84" i="1"/>
  <c r="X6" i="67" s="1"/>
  <c r="U6" i="67"/>
  <c r="T6" i="67"/>
  <c r="S6" i="67"/>
  <c r="R6" i="67"/>
  <c r="Q6" i="67"/>
  <c r="N6" i="67"/>
  <c r="J6" i="67"/>
  <c r="I6" i="67"/>
  <c r="H6" i="67"/>
  <c r="E6" i="67"/>
  <c r="D6" i="67"/>
  <c r="C6" i="67"/>
  <c r="A6" i="67"/>
  <c r="AN83" i="1"/>
  <c r="AN5" i="67"/>
  <c r="AM83" i="1"/>
  <c r="AM5" i="67" s="1"/>
  <c r="AL83" i="1"/>
  <c r="AL5" i="67" s="1"/>
  <c r="AK83" i="1"/>
  <c r="AK5" i="67" s="1"/>
  <c r="AC83" i="1"/>
  <c r="AC5" i="67" s="1"/>
  <c r="AB83" i="1"/>
  <c r="AB5" i="67" s="1"/>
  <c r="AA83" i="1"/>
  <c r="AA5" i="67" s="1"/>
  <c r="Z83" i="1"/>
  <c r="Z5" i="67" s="1"/>
  <c r="U5" i="67"/>
  <c r="R5" i="67"/>
  <c r="Q5" i="67"/>
  <c r="P5" i="67"/>
  <c r="O5" i="67"/>
  <c r="N5" i="67"/>
  <c r="I5" i="67"/>
  <c r="H5" i="67"/>
  <c r="G5" i="67"/>
  <c r="F5" i="67"/>
  <c r="E5" i="67"/>
  <c r="D5" i="67"/>
  <c r="A5" i="67"/>
  <c r="AQ82" i="1"/>
  <c r="AQ4" i="67" s="1"/>
  <c r="AP82" i="1"/>
  <c r="AP4" i="67" s="1"/>
  <c r="AO82" i="1"/>
  <c r="AO4" i="67" s="1"/>
  <c r="AJ82" i="1"/>
  <c r="AJ4" i="67"/>
  <c r="Y30" i="71" s="1"/>
  <c r="AF82" i="1"/>
  <c r="AF4" i="67" s="1"/>
  <c r="AE82" i="1"/>
  <c r="AE4" i="67" s="1"/>
  <c r="AD82" i="1"/>
  <c r="AD4" i="67" s="1"/>
  <c r="Y82" i="1"/>
  <c r="Y4" i="67"/>
  <c r="X82" i="1"/>
  <c r="X4" i="67" s="1"/>
  <c r="U4" i="67"/>
  <c r="T4" i="67"/>
  <c r="S4" i="67"/>
  <c r="R4" i="67"/>
  <c r="Q4" i="67"/>
  <c r="N4" i="67"/>
  <c r="N21" i="67" s="1"/>
  <c r="J4" i="67"/>
  <c r="I4" i="67"/>
  <c r="H4" i="67"/>
  <c r="E4" i="67"/>
  <c r="D4" i="67"/>
  <c r="C4" i="67"/>
  <c r="A4" i="67"/>
  <c r="U3" i="67"/>
  <c r="T3" i="67"/>
  <c r="S3" i="67"/>
  <c r="R3" i="67"/>
  <c r="Q3" i="67"/>
  <c r="P3" i="67"/>
  <c r="O3" i="67"/>
  <c r="N3" i="67"/>
  <c r="J3" i="67"/>
  <c r="I3" i="67"/>
  <c r="H3" i="67"/>
  <c r="G3" i="67"/>
  <c r="F3" i="67"/>
  <c r="E3" i="67"/>
  <c r="D3" i="67"/>
  <c r="C3" i="67"/>
  <c r="AI2" i="67"/>
  <c r="X2" i="67"/>
  <c r="M2" i="67"/>
  <c r="B2" i="67"/>
  <c r="AN77" i="1"/>
  <c r="AN12" i="66" s="1"/>
  <c r="AM77" i="1"/>
  <c r="AM12" i="66" s="1"/>
  <c r="AL77" i="1"/>
  <c r="AL12" i="66"/>
  <c r="AK77" i="1"/>
  <c r="AK12" i="66" s="1"/>
  <c r="AC77" i="1"/>
  <c r="AC12" i="66" s="1"/>
  <c r="AB77" i="1"/>
  <c r="AB12" i="66" s="1"/>
  <c r="AA77" i="1"/>
  <c r="AA12" i="66"/>
  <c r="Z77" i="1"/>
  <c r="Z12" i="66" s="1"/>
  <c r="U12" i="66"/>
  <c r="R12" i="66"/>
  <c r="Q12" i="66"/>
  <c r="P12" i="66"/>
  <c r="O12" i="66"/>
  <c r="N12" i="66"/>
  <c r="N38" i="71" s="1"/>
  <c r="I12" i="66"/>
  <c r="H12" i="66"/>
  <c r="G12" i="66"/>
  <c r="F12" i="66"/>
  <c r="E12" i="66"/>
  <c r="D12" i="66"/>
  <c r="A12" i="66"/>
  <c r="AQ76" i="1"/>
  <c r="AQ11" i="66" s="1"/>
  <c r="AP76" i="1"/>
  <c r="AP11" i="66"/>
  <c r="AP28" i="66" s="1"/>
  <c r="AO76" i="1"/>
  <c r="AO11" i="66" s="1"/>
  <c r="AJ76" i="1"/>
  <c r="AJ11" i="66" s="1"/>
  <c r="AF76" i="1"/>
  <c r="AF11" i="66" s="1"/>
  <c r="AE76" i="1"/>
  <c r="AE11" i="66"/>
  <c r="AE28" i="66" s="1"/>
  <c r="AD76" i="1"/>
  <c r="AD11" i="66" s="1"/>
  <c r="Y76" i="1"/>
  <c r="Y11" i="66" s="1"/>
  <c r="X76" i="1"/>
  <c r="X11" i="66"/>
  <c r="U11" i="66"/>
  <c r="T11" i="66"/>
  <c r="S11" i="66"/>
  <c r="R11" i="66"/>
  <c r="Q11" i="66"/>
  <c r="N11" i="66"/>
  <c r="J11" i="66"/>
  <c r="I11" i="66"/>
  <c r="H11" i="66"/>
  <c r="H28" i="66" s="1"/>
  <c r="E11" i="66"/>
  <c r="D11" i="66"/>
  <c r="C11" i="66"/>
  <c r="A11" i="66"/>
  <c r="AN75" i="1"/>
  <c r="AN10" i="66" s="1"/>
  <c r="AM75" i="1"/>
  <c r="AM10" i="66"/>
  <c r="AL75" i="1"/>
  <c r="AL10" i="66"/>
  <c r="AK75" i="1"/>
  <c r="AK10" i="66" s="1"/>
  <c r="AC75" i="1"/>
  <c r="AC10" i="66"/>
  <c r="AB75" i="1"/>
  <c r="AB10" i="66" s="1"/>
  <c r="AA75" i="1"/>
  <c r="AA10" i="66" s="1"/>
  <c r="Z75" i="1"/>
  <c r="Z10" i="66" s="1"/>
  <c r="U10" i="66"/>
  <c r="R10" i="66"/>
  <c r="Q10" i="66"/>
  <c r="P10" i="66"/>
  <c r="O10" i="66"/>
  <c r="N10" i="66"/>
  <c r="N36" i="71"/>
  <c r="I10" i="66"/>
  <c r="H10" i="66"/>
  <c r="H36" i="71" s="1"/>
  <c r="G10" i="66"/>
  <c r="F10" i="66"/>
  <c r="E10" i="66"/>
  <c r="D10" i="66"/>
  <c r="A10" i="66"/>
  <c r="AQ74" i="1"/>
  <c r="AQ9" i="66" s="1"/>
  <c r="AP74" i="1"/>
  <c r="AP9" i="66" s="1"/>
  <c r="AP26" i="66" s="1"/>
  <c r="AO74" i="1"/>
  <c r="AO9" i="66" s="1"/>
  <c r="AJ74" i="1"/>
  <c r="AJ9" i="66"/>
  <c r="AF74" i="1"/>
  <c r="AF9" i="66" s="1"/>
  <c r="AE74" i="1"/>
  <c r="AE9" i="66"/>
  <c r="AD74" i="1"/>
  <c r="AD9" i="66" s="1"/>
  <c r="Y74" i="1"/>
  <c r="Y9" i="66"/>
  <c r="Y26" i="66" s="1"/>
  <c r="X74" i="1"/>
  <c r="X9" i="66"/>
  <c r="U9" i="66"/>
  <c r="T9" i="66"/>
  <c r="S9" i="66"/>
  <c r="R9" i="66"/>
  <c r="Q9" i="66"/>
  <c r="N9" i="66"/>
  <c r="N48" i="71" s="1"/>
  <c r="J9" i="66"/>
  <c r="I9" i="66"/>
  <c r="H9" i="66"/>
  <c r="E9" i="66"/>
  <c r="E35" i="71" s="1"/>
  <c r="D9" i="66"/>
  <c r="C9" i="66"/>
  <c r="A9" i="66"/>
  <c r="AN73" i="1"/>
  <c r="AN8" i="66"/>
  <c r="AM73" i="1"/>
  <c r="AM8" i="66"/>
  <c r="AL73" i="1"/>
  <c r="AL8" i="66" s="1"/>
  <c r="AK73" i="1"/>
  <c r="AK8" i="66" s="1"/>
  <c r="AC73" i="1"/>
  <c r="AC8" i="66" s="1"/>
  <c r="AB73" i="1"/>
  <c r="AB8" i="66" s="1"/>
  <c r="AA73" i="1"/>
  <c r="AA8" i="66" s="1"/>
  <c r="Z73" i="1"/>
  <c r="Z8" i="66" s="1"/>
  <c r="U8" i="66"/>
  <c r="U34" i="71" s="1"/>
  <c r="R8" i="66"/>
  <c r="Q8" i="66"/>
  <c r="P8" i="66"/>
  <c r="O8" i="66"/>
  <c r="N8" i="66"/>
  <c r="I8" i="66"/>
  <c r="H8" i="66"/>
  <c r="G8" i="66"/>
  <c r="F8" i="66"/>
  <c r="E8" i="66"/>
  <c r="D8" i="66"/>
  <c r="A8" i="66"/>
  <c r="AQ72" i="1"/>
  <c r="AQ7" i="66"/>
  <c r="AP72" i="1"/>
  <c r="AP7" i="66" s="1"/>
  <c r="AO72" i="1"/>
  <c r="AO7" i="66"/>
  <c r="AJ72" i="1"/>
  <c r="AJ7" i="66" s="1"/>
  <c r="AF72" i="1"/>
  <c r="AF7" i="66" s="1"/>
  <c r="AE72" i="1"/>
  <c r="AE7" i="66" s="1"/>
  <c r="AD72" i="1"/>
  <c r="AD7" i="66" s="1"/>
  <c r="Y72" i="1"/>
  <c r="Y7" i="66" s="1"/>
  <c r="X72" i="1"/>
  <c r="X7" i="66" s="1"/>
  <c r="U7" i="66"/>
  <c r="U24" i="66" s="1"/>
  <c r="T7" i="66"/>
  <c r="S7" i="66"/>
  <c r="R7" i="66"/>
  <c r="Q7" i="66"/>
  <c r="N7" i="66"/>
  <c r="J7" i="66"/>
  <c r="I7" i="66"/>
  <c r="H7" i="66"/>
  <c r="H33" i="71" s="1"/>
  <c r="E7" i="66"/>
  <c r="D7" i="66"/>
  <c r="C7" i="66"/>
  <c r="C24" i="66" s="1"/>
  <c r="A7" i="66"/>
  <c r="AN71" i="1"/>
  <c r="AN6" i="66"/>
  <c r="AM71" i="1"/>
  <c r="AM6" i="66" s="1"/>
  <c r="AL71" i="1"/>
  <c r="AL6" i="66" s="1"/>
  <c r="AK71" i="1"/>
  <c r="AK6" i="66" s="1"/>
  <c r="AC71" i="1"/>
  <c r="AC6" i="66" s="1"/>
  <c r="AB71" i="1"/>
  <c r="AB6" i="66" s="1"/>
  <c r="AA71" i="1"/>
  <c r="AA6" i="66" s="1"/>
  <c r="Z71" i="1"/>
  <c r="Z6" i="66" s="1"/>
  <c r="U6" i="66"/>
  <c r="R6" i="66"/>
  <c r="Q6" i="66"/>
  <c r="P6" i="66"/>
  <c r="O6" i="66"/>
  <c r="N6" i="66"/>
  <c r="I6" i="66"/>
  <c r="H6" i="66"/>
  <c r="H32" i="71" s="1"/>
  <c r="G6" i="66"/>
  <c r="F6" i="66"/>
  <c r="E6" i="66"/>
  <c r="D6" i="66"/>
  <c r="A6" i="66"/>
  <c r="AQ70" i="1"/>
  <c r="AQ5" i="66" s="1"/>
  <c r="AP70" i="1"/>
  <c r="AP5" i="66" s="1"/>
  <c r="AP22" i="66" s="1"/>
  <c r="AO70" i="1"/>
  <c r="AO5" i="66" s="1"/>
  <c r="AJ70" i="1"/>
  <c r="AJ5" i="66"/>
  <c r="AF70" i="1"/>
  <c r="AF5" i="66" s="1"/>
  <c r="AF22" i="66" s="1"/>
  <c r="AE70" i="1"/>
  <c r="AE5" i="66" s="1"/>
  <c r="AD70" i="1"/>
  <c r="AD5" i="66" s="1"/>
  <c r="Y70" i="1"/>
  <c r="Y5" i="66"/>
  <c r="X70" i="1"/>
  <c r="X5" i="66" s="1"/>
  <c r="X22" i="66" s="1"/>
  <c r="U5" i="66"/>
  <c r="T5" i="66"/>
  <c r="S5" i="66"/>
  <c r="R5" i="66"/>
  <c r="Q5" i="66"/>
  <c r="Q24" i="66" s="1"/>
  <c r="N5" i="66"/>
  <c r="J5" i="66"/>
  <c r="I5" i="66"/>
  <c r="H5" i="66"/>
  <c r="E5" i="66"/>
  <c r="D5" i="66"/>
  <c r="D23" i="66" s="1"/>
  <c r="C5" i="66"/>
  <c r="A5" i="66"/>
  <c r="AN69" i="1"/>
  <c r="AN4" i="66" s="1"/>
  <c r="AM69" i="1"/>
  <c r="AM4" i="66"/>
  <c r="AL69" i="1"/>
  <c r="AL4" i="66" s="1"/>
  <c r="AK69" i="1"/>
  <c r="AK4" i="66" s="1"/>
  <c r="AJ69" i="1"/>
  <c r="AJ4" i="66" s="1"/>
  <c r="AC69" i="1"/>
  <c r="AC4" i="66" s="1"/>
  <c r="AB69" i="1"/>
  <c r="AB4" i="66"/>
  <c r="AA69" i="1"/>
  <c r="AA4" i="66" s="1"/>
  <c r="Z69" i="1"/>
  <c r="Z4" i="66" s="1"/>
  <c r="U4" i="66"/>
  <c r="U30" i="71" s="1"/>
  <c r="R4" i="66"/>
  <c r="Q4" i="66"/>
  <c r="P4" i="66"/>
  <c r="O4" i="66"/>
  <c r="N4" i="66"/>
  <c r="I4" i="66"/>
  <c r="I30" i="71" s="1"/>
  <c r="H4" i="66"/>
  <c r="G4" i="66"/>
  <c r="F4" i="66"/>
  <c r="E4" i="66"/>
  <c r="D4" i="66"/>
  <c r="A4" i="66"/>
  <c r="AM3" i="66"/>
  <c r="AE3" i="66"/>
  <c r="AC3" i="66"/>
  <c r="Z3" i="66"/>
  <c r="U3" i="66"/>
  <c r="T3" i="66"/>
  <c r="S3" i="66"/>
  <c r="R3" i="66"/>
  <c r="Q3" i="66"/>
  <c r="P3" i="66"/>
  <c r="O3" i="66"/>
  <c r="N3" i="66"/>
  <c r="J3" i="66"/>
  <c r="I3" i="66"/>
  <c r="H3" i="66"/>
  <c r="G3" i="66"/>
  <c r="F3" i="66"/>
  <c r="E3" i="66"/>
  <c r="D3" i="66"/>
  <c r="C3" i="66"/>
  <c r="AI2" i="66"/>
  <c r="X2" i="66"/>
  <c r="M2" i="66"/>
  <c r="B2" i="66"/>
  <c r="AQ64" i="1"/>
  <c r="AQ12" i="65" s="1"/>
  <c r="AP64" i="1"/>
  <c r="AP12" i="65" s="1"/>
  <c r="AO64" i="1"/>
  <c r="AO12" i="65" s="1"/>
  <c r="AJ64" i="1"/>
  <c r="AJ12" i="65"/>
  <c r="AF64" i="1"/>
  <c r="AF12" i="65" s="1"/>
  <c r="AE64" i="1"/>
  <c r="AE12" i="65" s="1"/>
  <c r="AD64" i="1"/>
  <c r="AD12" i="65" s="1"/>
  <c r="Y64" i="1"/>
  <c r="Y12" i="65"/>
  <c r="X64" i="1"/>
  <c r="X12" i="65" s="1"/>
  <c r="U12" i="65"/>
  <c r="T12" i="65"/>
  <c r="S12" i="65"/>
  <c r="R12" i="65"/>
  <c r="Q12" i="65"/>
  <c r="N12" i="65"/>
  <c r="J12" i="65"/>
  <c r="I12" i="65"/>
  <c r="H12" i="65"/>
  <c r="E12" i="65"/>
  <c r="D12" i="65"/>
  <c r="C12" i="65"/>
  <c r="A12" i="65"/>
  <c r="AN63" i="1"/>
  <c r="AN11" i="65" s="1"/>
  <c r="AM63" i="1"/>
  <c r="AM11" i="65"/>
  <c r="AL63" i="1"/>
  <c r="AL11" i="65"/>
  <c r="AK63" i="1"/>
  <c r="AK11" i="65" s="1"/>
  <c r="AJ63" i="1"/>
  <c r="AJ11" i="65" s="1"/>
  <c r="AF63" i="1"/>
  <c r="AF11" i="65" s="1"/>
  <c r="AC63" i="1"/>
  <c r="AC11" i="65"/>
  <c r="AB63" i="1"/>
  <c r="AB11" i="65" s="1"/>
  <c r="AA63" i="1"/>
  <c r="AA11" i="65" s="1"/>
  <c r="Z63" i="1"/>
  <c r="Z11" i="65" s="1"/>
  <c r="U11" i="65"/>
  <c r="R11" i="65"/>
  <c r="Q11" i="65"/>
  <c r="P11" i="65"/>
  <c r="O11" i="65"/>
  <c r="N11" i="65"/>
  <c r="I11" i="65"/>
  <c r="H11" i="65"/>
  <c r="G11" i="65"/>
  <c r="F11" i="65"/>
  <c r="E11" i="65"/>
  <c r="D11" i="65"/>
  <c r="A11" i="65"/>
  <c r="AQ62" i="1"/>
  <c r="AQ10" i="65" s="1"/>
  <c r="AP62" i="1"/>
  <c r="AP10" i="65"/>
  <c r="AO62" i="1"/>
  <c r="AO10" i="65"/>
  <c r="AJ62" i="1"/>
  <c r="AJ10" i="65" s="1"/>
  <c r="AF62" i="1"/>
  <c r="AF10" i="65" s="1"/>
  <c r="AE62" i="1"/>
  <c r="AE10" i="65" s="1"/>
  <c r="AD62" i="1"/>
  <c r="AD10" i="65" s="1"/>
  <c r="Y62" i="1"/>
  <c r="Y10" i="65" s="1"/>
  <c r="X62" i="1"/>
  <c r="X10" i="65" s="1"/>
  <c r="U10" i="65"/>
  <c r="T10" i="65"/>
  <c r="S10" i="65"/>
  <c r="R10" i="65"/>
  <c r="Q10" i="65"/>
  <c r="N10" i="65"/>
  <c r="J10" i="65"/>
  <c r="I10" i="65"/>
  <c r="H10" i="65"/>
  <c r="E10" i="65"/>
  <c r="D10" i="65"/>
  <c r="C10" i="65"/>
  <c r="A10" i="65"/>
  <c r="AN61" i="1"/>
  <c r="AN9" i="65" s="1"/>
  <c r="AM61" i="1"/>
  <c r="AM9" i="65" s="1"/>
  <c r="AB9" i="71" s="1"/>
  <c r="AL61" i="1"/>
  <c r="AL9" i="65" s="1"/>
  <c r="AK61" i="1"/>
  <c r="AK9" i="65" s="1"/>
  <c r="AC61" i="1"/>
  <c r="AC9" i="65"/>
  <c r="AB61" i="1"/>
  <c r="AB9" i="65" s="1"/>
  <c r="AA61" i="1"/>
  <c r="AA9" i="65"/>
  <c r="Z61" i="1"/>
  <c r="Z9" i="65" s="1"/>
  <c r="U9" i="65"/>
  <c r="R9" i="65"/>
  <c r="Q9" i="65"/>
  <c r="P9" i="65"/>
  <c r="O9" i="65"/>
  <c r="N9" i="65"/>
  <c r="I9" i="65"/>
  <c r="H9" i="65"/>
  <c r="G9" i="65"/>
  <c r="F9" i="65"/>
  <c r="E9" i="65"/>
  <c r="D9" i="65"/>
  <c r="C9" i="65"/>
  <c r="A9" i="65"/>
  <c r="AQ60" i="1"/>
  <c r="AQ8" i="65"/>
  <c r="AP60" i="1"/>
  <c r="AP8" i="65" s="1"/>
  <c r="AO60" i="1"/>
  <c r="AO8" i="65" s="1"/>
  <c r="AJ60" i="1"/>
  <c r="AJ8" i="65" s="1"/>
  <c r="AJ25" i="65" s="1"/>
  <c r="AF60" i="1"/>
  <c r="AF8" i="65" s="1"/>
  <c r="AE60" i="1"/>
  <c r="AE8" i="65" s="1"/>
  <c r="AD60" i="1"/>
  <c r="AD8" i="65" s="1"/>
  <c r="Y60" i="1"/>
  <c r="Y8" i="65" s="1"/>
  <c r="X60" i="1"/>
  <c r="X8" i="65"/>
  <c r="U8" i="65"/>
  <c r="T8" i="65"/>
  <c r="S8" i="65"/>
  <c r="R8" i="65"/>
  <c r="Q8" i="65"/>
  <c r="N8" i="65"/>
  <c r="J8" i="65"/>
  <c r="I8" i="65"/>
  <c r="H8" i="65"/>
  <c r="E8" i="65"/>
  <c r="D8" i="65"/>
  <c r="C8" i="65"/>
  <c r="A8" i="65"/>
  <c r="AN59" i="1"/>
  <c r="AN7" i="65"/>
  <c r="AM59" i="1"/>
  <c r="AM7" i="65" s="1"/>
  <c r="AL59" i="1"/>
  <c r="AL7" i="65"/>
  <c r="AK59" i="1"/>
  <c r="AK7" i="65"/>
  <c r="AC59" i="1"/>
  <c r="AC7" i="65" s="1"/>
  <c r="AB59" i="1"/>
  <c r="AB7" i="65" s="1"/>
  <c r="AA59" i="1"/>
  <c r="AA7" i="65"/>
  <c r="Z59" i="1"/>
  <c r="Z7" i="65"/>
  <c r="U7" i="65"/>
  <c r="R7" i="65"/>
  <c r="Q7" i="65"/>
  <c r="P7" i="65"/>
  <c r="O7" i="65"/>
  <c r="N7" i="65"/>
  <c r="I7" i="65"/>
  <c r="H7" i="65"/>
  <c r="G7" i="65"/>
  <c r="F7" i="65"/>
  <c r="E7" i="65"/>
  <c r="D7" i="65"/>
  <c r="A7" i="65"/>
  <c r="AQ58" i="1"/>
  <c r="AQ6" i="65" s="1"/>
  <c r="AP58" i="1"/>
  <c r="AP6" i="65" s="1"/>
  <c r="AO58" i="1"/>
  <c r="AO6" i="65"/>
  <c r="AD6" i="71" s="1"/>
  <c r="AJ58" i="1"/>
  <c r="AJ6" i="65"/>
  <c r="AF58" i="1"/>
  <c r="AF6" i="65"/>
  <c r="AE58" i="1"/>
  <c r="AE6" i="65" s="1"/>
  <c r="AD58" i="1"/>
  <c r="AD6" i="65" s="1"/>
  <c r="Y58" i="1"/>
  <c r="Y6" i="65" s="1"/>
  <c r="X58" i="1"/>
  <c r="X6" i="65"/>
  <c r="U6" i="65"/>
  <c r="T6" i="65"/>
  <c r="S6" i="65"/>
  <c r="R6" i="65"/>
  <c r="Q6" i="65"/>
  <c r="N6" i="65"/>
  <c r="J6" i="65"/>
  <c r="I35" i="65" s="1"/>
  <c r="I6" i="65"/>
  <c r="H6" i="65"/>
  <c r="E6" i="65"/>
  <c r="D6" i="65"/>
  <c r="C6" i="65"/>
  <c r="A6" i="65"/>
  <c r="AN57" i="1"/>
  <c r="AN5" i="65" s="1"/>
  <c r="AM57" i="1"/>
  <c r="AM5" i="65" s="1"/>
  <c r="AM22" i="65" s="1"/>
  <c r="AL57" i="1"/>
  <c r="AL5" i="65" s="1"/>
  <c r="AK57" i="1"/>
  <c r="AK5" i="65" s="1"/>
  <c r="AK22" i="65" s="1"/>
  <c r="AC57" i="1"/>
  <c r="AC5" i="65" s="1"/>
  <c r="AC22" i="65" s="1"/>
  <c r="AB57" i="1"/>
  <c r="AB5" i="65" s="1"/>
  <c r="AA57" i="1"/>
  <c r="AA5" i="65"/>
  <c r="AA26" i="65" s="1"/>
  <c r="Z57" i="1"/>
  <c r="Z5" i="65" s="1"/>
  <c r="U5" i="65"/>
  <c r="R5" i="65"/>
  <c r="Q5" i="65"/>
  <c r="P5" i="65"/>
  <c r="O5" i="65"/>
  <c r="N5" i="65"/>
  <c r="I5" i="65"/>
  <c r="I22" i="65"/>
  <c r="H5" i="65"/>
  <c r="G5" i="65"/>
  <c r="F5" i="65"/>
  <c r="E5" i="65"/>
  <c r="D5" i="65"/>
  <c r="A5" i="65"/>
  <c r="AQ56" i="1"/>
  <c r="AQ4" i="65"/>
  <c r="AP56" i="1"/>
  <c r="AP4" i="65" s="1"/>
  <c r="AE4" i="71" s="1"/>
  <c r="AO56" i="1"/>
  <c r="AO4" i="65"/>
  <c r="AD4" i="71" s="1"/>
  <c r="AJ56" i="1"/>
  <c r="AJ4" i="65"/>
  <c r="AF56" i="1"/>
  <c r="AF4" i="65" s="1"/>
  <c r="AE56" i="1"/>
  <c r="AE4" i="65" s="1"/>
  <c r="AD56" i="1"/>
  <c r="AD4" i="65" s="1"/>
  <c r="AB56" i="1"/>
  <c r="AB4" i="65"/>
  <c r="AB21" i="65" s="1"/>
  <c r="Y56" i="1"/>
  <c r="Y4" i="65" s="1"/>
  <c r="X56" i="1"/>
  <c r="X4" i="65" s="1"/>
  <c r="U4" i="65"/>
  <c r="T4" i="65"/>
  <c r="S4" i="65"/>
  <c r="R4" i="65"/>
  <c r="R4" i="71" s="1"/>
  <c r="Q4" i="65"/>
  <c r="N4" i="65"/>
  <c r="J4" i="65"/>
  <c r="I4" i="65"/>
  <c r="H4" i="65"/>
  <c r="E4" i="65"/>
  <c r="D4" i="65"/>
  <c r="C4" i="65"/>
  <c r="A4" i="65"/>
  <c r="AM3" i="65"/>
  <c r="AL3" i="65"/>
  <c r="AB3" i="65"/>
  <c r="U3" i="65"/>
  <c r="T3" i="65"/>
  <c r="S3" i="65"/>
  <c r="R3" i="65"/>
  <c r="Q3" i="65"/>
  <c r="P3" i="65"/>
  <c r="O3" i="65"/>
  <c r="N3" i="65"/>
  <c r="J3" i="65"/>
  <c r="I3" i="65"/>
  <c r="H3" i="65"/>
  <c r="G3" i="65"/>
  <c r="F3" i="65"/>
  <c r="E3" i="65"/>
  <c r="D3" i="65"/>
  <c r="C3" i="65"/>
  <c r="AI2" i="65"/>
  <c r="X2" i="65"/>
  <c r="M2" i="65"/>
  <c r="B2" i="65"/>
  <c r="AN51" i="1"/>
  <c r="AN12" i="62"/>
  <c r="AM51" i="1"/>
  <c r="AM12" i="62" s="1"/>
  <c r="AL51" i="1"/>
  <c r="AL12" i="62" s="1"/>
  <c r="AK51" i="1"/>
  <c r="AK12" i="62" s="1"/>
  <c r="AC51" i="1"/>
  <c r="AC12" i="62" s="1"/>
  <c r="AB51" i="1"/>
  <c r="AB12" i="62" s="1"/>
  <c r="AA51" i="1"/>
  <c r="AA12" i="62" s="1"/>
  <c r="Z51" i="1"/>
  <c r="Z12" i="62"/>
  <c r="U12" i="62"/>
  <c r="U12" i="71" s="1"/>
  <c r="R12" i="62"/>
  <c r="Q12" i="62"/>
  <c r="P12" i="62"/>
  <c r="O12" i="62"/>
  <c r="N12" i="62"/>
  <c r="I12" i="62"/>
  <c r="H12" i="62"/>
  <c r="H12" i="71" s="1"/>
  <c r="G12" i="62"/>
  <c r="F12" i="62"/>
  <c r="E12" i="62"/>
  <c r="D12" i="62"/>
  <c r="A12" i="62"/>
  <c r="AQ50" i="1"/>
  <c r="AQ11" i="62"/>
  <c r="AP50" i="1"/>
  <c r="AP11" i="62"/>
  <c r="AO50" i="1"/>
  <c r="AO11" i="62" s="1"/>
  <c r="AJ50" i="1"/>
  <c r="AJ11" i="62"/>
  <c r="AF50" i="1"/>
  <c r="AF11" i="62" s="1"/>
  <c r="AE50" i="1"/>
  <c r="AE11" i="62" s="1"/>
  <c r="AD50" i="1"/>
  <c r="AD11" i="62" s="1"/>
  <c r="Y50" i="1"/>
  <c r="Y11" i="62"/>
  <c r="X50" i="1"/>
  <c r="X11" i="62" s="1"/>
  <c r="U11" i="62"/>
  <c r="T11" i="62"/>
  <c r="S11" i="62"/>
  <c r="R11" i="62"/>
  <c r="Q11" i="62"/>
  <c r="N11" i="62"/>
  <c r="J11" i="62"/>
  <c r="I11" i="62"/>
  <c r="H11" i="62"/>
  <c r="E11" i="62"/>
  <c r="D11" i="62"/>
  <c r="C11" i="62"/>
  <c r="A11" i="62"/>
  <c r="AN49" i="1"/>
  <c r="AN10" i="62" s="1"/>
  <c r="AM49" i="1"/>
  <c r="AM10" i="62" s="1"/>
  <c r="AL49" i="1"/>
  <c r="AL10" i="62" s="1"/>
  <c r="AK49" i="1"/>
  <c r="AK10" i="62" s="1"/>
  <c r="AC49" i="1"/>
  <c r="AC10" i="62" s="1"/>
  <c r="AB49" i="1"/>
  <c r="AB10" i="62" s="1"/>
  <c r="AA49" i="1"/>
  <c r="AA10" i="62" s="1"/>
  <c r="Z49" i="1"/>
  <c r="Z10" i="62" s="1"/>
  <c r="U10" i="62"/>
  <c r="R10" i="62"/>
  <c r="Q10" i="62"/>
  <c r="P10" i="62"/>
  <c r="O10" i="62"/>
  <c r="N10" i="62"/>
  <c r="I10" i="62"/>
  <c r="H10" i="62"/>
  <c r="G10" i="62"/>
  <c r="F10" i="62"/>
  <c r="E10" i="62"/>
  <c r="D10" i="62"/>
  <c r="A10" i="62"/>
  <c r="AQ48" i="1"/>
  <c r="AQ9" i="62" s="1"/>
  <c r="AP48" i="1"/>
  <c r="AP9" i="62"/>
  <c r="AO48" i="1"/>
  <c r="AO9" i="62" s="1"/>
  <c r="AJ48" i="1"/>
  <c r="AJ9" i="62" s="1"/>
  <c r="AF48" i="1"/>
  <c r="AF9" i="62" s="1"/>
  <c r="AE48" i="1"/>
  <c r="AE9" i="62"/>
  <c r="AD48" i="1"/>
  <c r="AD9" i="62" s="1"/>
  <c r="Y48" i="1"/>
  <c r="Y9" i="62" s="1"/>
  <c r="X48" i="1"/>
  <c r="X9" i="62" s="1"/>
  <c r="U9" i="62"/>
  <c r="U9" i="71" s="1"/>
  <c r="T9" i="62"/>
  <c r="S9" i="62"/>
  <c r="R9" i="62"/>
  <c r="Q9" i="62"/>
  <c r="Q9" i="71" s="1"/>
  <c r="N9" i="62"/>
  <c r="J9" i="62"/>
  <c r="C51" i="62" s="1"/>
  <c r="Q48" i="8" s="1"/>
  <c r="I9" i="62"/>
  <c r="H9" i="62"/>
  <c r="E9" i="62"/>
  <c r="D9" i="62"/>
  <c r="C9" i="62"/>
  <c r="A9" i="62"/>
  <c r="AQ47" i="1"/>
  <c r="AQ8" i="62" s="1"/>
  <c r="AN47" i="1"/>
  <c r="AN8" i="62" s="1"/>
  <c r="AM47" i="1"/>
  <c r="AM8" i="62" s="1"/>
  <c r="AL47" i="1"/>
  <c r="AL8" i="62" s="1"/>
  <c r="AK47" i="1"/>
  <c r="AK8" i="62"/>
  <c r="AC47" i="1"/>
  <c r="AC8" i="62" s="1"/>
  <c r="AB47" i="1"/>
  <c r="AB8" i="62" s="1"/>
  <c r="AA47" i="1"/>
  <c r="AA8" i="62"/>
  <c r="Z47" i="1"/>
  <c r="Z8" i="62" s="1"/>
  <c r="U8" i="62"/>
  <c r="R8" i="62"/>
  <c r="Q8" i="62"/>
  <c r="P8" i="62"/>
  <c r="O8" i="62"/>
  <c r="N8" i="62"/>
  <c r="I8" i="62"/>
  <c r="H8" i="62"/>
  <c r="G8" i="62"/>
  <c r="F8" i="62"/>
  <c r="E8" i="62"/>
  <c r="E8" i="71" s="1"/>
  <c r="D8" i="62"/>
  <c r="A8" i="62"/>
  <c r="AQ46" i="1"/>
  <c r="AQ7" i="62" s="1"/>
  <c r="AP46" i="1"/>
  <c r="AP7" i="62" s="1"/>
  <c r="AO46" i="1"/>
  <c r="AO7" i="62" s="1"/>
  <c r="AO24" i="62" s="1"/>
  <c r="AJ46" i="1"/>
  <c r="AJ7" i="62" s="1"/>
  <c r="AF46" i="1"/>
  <c r="AF7" i="62" s="1"/>
  <c r="AE46" i="1"/>
  <c r="AE7" i="62" s="1"/>
  <c r="AD46" i="1"/>
  <c r="AD7" i="62"/>
  <c r="Y46" i="1"/>
  <c r="Y7" i="62"/>
  <c r="X46" i="1"/>
  <c r="X7" i="62" s="1"/>
  <c r="U7" i="62"/>
  <c r="T7" i="62"/>
  <c r="S7" i="62"/>
  <c r="R7" i="62"/>
  <c r="Q7" i="62"/>
  <c r="Q24" i="62" s="1"/>
  <c r="N7" i="62"/>
  <c r="J7" i="62"/>
  <c r="I7" i="62"/>
  <c r="H7" i="62"/>
  <c r="E7" i="62"/>
  <c r="D7" i="62"/>
  <c r="D7" i="71" s="1"/>
  <c r="C7" i="62"/>
  <c r="A7" i="62"/>
  <c r="AP45" i="1"/>
  <c r="AP6" i="62" s="1"/>
  <c r="AN45" i="1"/>
  <c r="AN6" i="62" s="1"/>
  <c r="AM45" i="1"/>
  <c r="AM6" i="62" s="1"/>
  <c r="AL45" i="1"/>
  <c r="AL6" i="62" s="1"/>
  <c r="AK45" i="1"/>
  <c r="AK6" i="62" s="1"/>
  <c r="AD45" i="1"/>
  <c r="AD6" i="62" s="1"/>
  <c r="AC45" i="1"/>
  <c r="AC6" i="62" s="1"/>
  <c r="AB45" i="1"/>
  <c r="AB6" i="62" s="1"/>
  <c r="AA45" i="1"/>
  <c r="AA6" i="62" s="1"/>
  <c r="Z45" i="1"/>
  <c r="Z6" i="62" s="1"/>
  <c r="U6" i="62"/>
  <c r="R6" i="62"/>
  <c r="Q6" i="62"/>
  <c r="Q6" i="71" s="1"/>
  <c r="P6" i="62"/>
  <c r="O6" i="62"/>
  <c r="N6" i="62"/>
  <c r="I6" i="62"/>
  <c r="H6" i="62"/>
  <c r="G6" i="62"/>
  <c r="F6" i="62"/>
  <c r="E6" i="62"/>
  <c r="D6" i="62"/>
  <c r="A6" i="62"/>
  <c r="AQ44" i="1"/>
  <c r="AQ5" i="62" s="1"/>
  <c r="AQ26" i="62"/>
  <c r="AP44" i="1"/>
  <c r="AP5" i="62" s="1"/>
  <c r="AO44" i="1"/>
  <c r="AO5" i="62" s="1"/>
  <c r="AJ44" i="1"/>
  <c r="AJ5" i="62" s="1"/>
  <c r="Y5" i="71" s="1"/>
  <c r="AF44" i="1"/>
  <c r="AF5" i="62" s="1"/>
  <c r="AE44" i="1"/>
  <c r="AE5" i="62" s="1"/>
  <c r="AE22" i="62" s="1"/>
  <c r="AD44" i="1"/>
  <c r="AD5" i="62" s="1"/>
  <c r="AD22" i="62" s="1"/>
  <c r="Y44" i="1"/>
  <c r="Y5" i="62" s="1"/>
  <c r="X44" i="1"/>
  <c r="X5" i="62" s="1"/>
  <c r="U5" i="62"/>
  <c r="U22" i="62" s="1"/>
  <c r="T5" i="62"/>
  <c r="T22" i="62" s="1"/>
  <c r="S5" i="62"/>
  <c r="S22" i="62"/>
  <c r="R5" i="62"/>
  <c r="Q5" i="62"/>
  <c r="Q27" i="62" s="1"/>
  <c r="Q22" i="62"/>
  <c r="N5" i="62"/>
  <c r="J5" i="62"/>
  <c r="I5" i="62"/>
  <c r="I22" i="62" s="1"/>
  <c r="H5" i="62"/>
  <c r="E5" i="62"/>
  <c r="D5" i="62"/>
  <c r="D25" i="62" s="1"/>
  <c r="C5" i="62"/>
  <c r="C28" i="62" s="1"/>
  <c r="A5" i="62"/>
  <c r="AN43" i="1"/>
  <c r="AN4" i="62" s="1"/>
  <c r="AM43" i="1"/>
  <c r="AM4" i="62" s="1"/>
  <c r="AL43" i="1"/>
  <c r="AL4" i="62" s="1"/>
  <c r="AK43" i="1"/>
  <c r="AK4" i="62" s="1"/>
  <c r="AC43" i="1"/>
  <c r="AC4" i="62"/>
  <c r="AB43" i="1"/>
  <c r="AB4" i="62" s="1"/>
  <c r="AA43" i="1"/>
  <c r="AA4" i="62" s="1"/>
  <c r="Z43" i="1"/>
  <c r="Z4" i="62" s="1"/>
  <c r="U4" i="62"/>
  <c r="U4" i="71" s="1"/>
  <c r="R4" i="62"/>
  <c r="Q4" i="62"/>
  <c r="P4" i="62"/>
  <c r="O4" i="62"/>
  <c r="N4" i="62"/>
  <c r="N4" i="71" s="1"/>
  <c r="I4" i="62"/>
  <c r="H4" i="62"/>
  <c r="G4" i="62"/>
  <c r="F4" i="62"/>
  <c r="E4" i="62"/>
  <c r="D4" i="62"/>
  <c r="A4" i="62"/>
  <c r="AL3" i="62"/>
  <c r="AG3" i="62"/>
  <c r="U3" i="62"/>
  <c r="T3" i="62"/>
  <c r="S3" i="62"/>
  <c r="R3" i="62"/>
  <c r="Q3" i="62"/>
  <c r="P3" i="62"/>
  <c r="O3" i="62"/>
  <c r="N3" i="62"/>
  <c r="J3" i="62"/>
  <c r="I3" i="62"/>
  <c r="H3" i="62"/>
  <c r="G3" i="62"/>
  <c r="F3" i="62"/>
  <c r="E3" i="62"/>
  <c r="D3" i="62"/>
  <c r="C3" i="62"/>
  <c r="AI2" i="62"/>
  <c r="X2" i="62"/>
  <c r="M2" i="62"/>
  <c r="B2" i="62"/>
  <c r="AQ38" i="1"/>
  <c r="AQ12" i="63" s="1"/>
  <c r="AP38" i="1"/>
  <c r="AP12" i="63" s="1"/>
  <c r="AO38" i="1"/>
  <c r="AO12" i="63" s="1"/>
  <c r="AJ38" i="1"/>
  <c r="AJ12" i="63"/>
  <c r="AF38" i="1"/>
  <c r="AF12" i="63" s="1"/>
  <c r="AE38" i="1"/>
  <c r="AE12" i="63"/>
  <c r="AD38" i="1"/>
  <c r="AD12" i="63" s="1"/>
  <c r="Y38" i="1"/>
  <c r="Y12" i="63" s="1"/>
  <c r="X38" i="1"/>
  <c r="X12" i="63" s="1"/>
  <c r="U12" i="63"/>
  <c r="T12" i="63"/>
  <c r="S12" i="63"/>
  <c r="R12" i="63"/>
  <c r="Q12" i="63"/>
  <c r="N12" i="63"/>
  <c r="J12" i="63"/>
  <c r="I12" i="63"/>
  <c r="I25" i="71" s="1"/>
  <c r="H12" i="63"/>
  <c r="E12" i="63"/>
  <c r="D12" i="63"/>
  <c r="C12" i="63"/>
  <c r="A12" i="63"/>
  <c r="AN37" i="1"/>
  <c r="AN11" i="63" s="1"/>
  <c r="AM37" i="1"/>
  <c r="AM11" i="63"/>
  <c r="AL37" i="1"/>
  <c r="AL11" i="63"/>
  <c r="AK37" i="1"/>
  <c r="AK11" i="63" s="1"/>
  <c r="AD37" i="1"/>
  <c r="AD11" i="63" s="1"/>
  <c r="AC37" i="1"/>
  <c r="AC11" i="63"/>
  <c r="AB37" i="1"/>
  <c r="AB11" i="63" s="1"/>
  <c r="AA37" i="1"/>
  <c r="AA11" i="63" s="1"/>
  <c r="Z37" i="1"/>
  <c r="Z11" i="63"/>
  <c r="U11" i="63"/>
  <c r="J40" i="63" s="1"/>
  <c r="R11" i="63"/>
  <c r="R24" i="71" s="1"/>
  <c r="Q11" i="63"/>
  <c r="P11" i="63"/>
  <c r="O11" i="63"/>
  <c r="N11" i="63"/>
  <c r="N24" i="71" s="1"/>
  <c r="I11" i="63"/>
  <c r="H11" i="63"/>
  <c r="H24" i="71" s="1"/>
  <c r="G11" i="63"/>
  <c r="F11" i="63"/>
  <c r="E11" i="63"/>
  <c r="D11" i="63"/>
  <c r="A11" i="63"/>
  <c r="AQ36" i="1"/>
  <c r="AQ10" i="63" s="1"/>
  <c r="AP36" i="1"/>
  <c r="AP10" i="63" s="1"/>
  <c r="AO36" i="1"/>
  <c r="AO10" i="63" s="1"/>
  <c r="AJ36" i="1"/>
  <c r="AJ10" i="63" s="1"/>
  <c r="AF36" i="1"/>
  <c r="AF10" i="63" s="1"/>
  <c r="AE36" i="1"/>
  <c r="AE10" i="63" s="1"/>
  <c r="AD36" i="1"/>
  <c r="AD10" i="63"/>
  <c r="Y36" i="1"/>
  <c r="Y10" i="63" s="1"/>
  <c r="X36" i="1"/>
  <c r="X10" i="63" s="1"/>
  <c r="U10" i="63"/>
  <c r="T10" i="63"/>
  <c r="T23" i="71" s="1"/>
  <c r="S10" i="63"/>
  <c r="R10" i="63"/>
  <c r="R23" i="71"/>
  <c r="Q10" i="63"/>
  <c r="N10" i="63"/>
  <c r="J10" i="63"/>
  <c r="I10" i="63"/>
  <c r="H10" i="63"/>
  <c r="H23" i="71" s="1"/>
  <c r="E10" i="63"/>
  <c r="D10" i="63"/>
  <c r="C10" i="63"/>
  <c r="A10" i="63"/>
  <c r="AN35" i="1"/>
  <c r="AN9" i="63"/>
  <c r="AM35" i="1"/>
  <c r="AM9" i="63" s="1"/>
  <c r="AL35" i="1"/>
  <c r="AL9" i="63" s="1"/>
  <c r="AA22" i="71" s="1"/>
  <c r="AK35" i="1"/>
  <c r="AK9" i="63" s="1"/>
  <c r="AD35" i="1"/>
  <c r="AD9" i="63"/>
  <c r="AC35" i="1"/>
  <c r="AC9" i="63" s="1"/>
  <c r="AB35" i="1"/>
  <c r="AB9" i="63" s="1"/>
  <c r="AB26" i="63" s="1"/>
  <c r="AA35" i="1"/>
  <c r="AA9" i="63" s="1"/>
  <c r="Z35" i="1"/>
  <c r="Z9" i="63"/>
  <c r="U9" i="63"/>
  <c r="T9" i="63"/>
  <c r="T22" i="71"/>
  <c r="R9" i="63"/>
  <c r="R22" i="71" s="1"/>
  <c r="Q9" i="63"/>
  <c r="P9" i="63"/>
  <c r="O9" i="63"/>
  <c r="N9" i="63"/>
  <c r="I9" i="63"/>
  <c r="H9" i="63"/>
  <c r="G9" i="63"/>
  <c r="F9" i="63"/>
  <c r="E9" i="63"/>
  <c r="E22" i="71"/>
  <c r="D9" i="63"/>
  <c r="A9" i="63"/>
  <c r="AQ34" i="1"/>
  <c r="AQ8" i="63"/>
  <c r="AP34" i="1"/>
  <c r="AP8" i="63" s="1"/>
  <c r="AO34" i="1"/>
  <c r="AO8" i="63" s="1"/>
  <c r="AJ34" i="1"/>
  <c r="AJ8" i="63"/>
  <c r="AF34" i="1"/>
  <c r="AF8" i="63" s="1"/>
  <c r="AE34" i="1"/>
  <c r="AE8" i="63" s="1"/>
  <c r="AD34" i="1"/>
  <c r="AD8" i="63" s="1"/>
  <c r="Y34" i="1"/>
  <c r="Y8" i="63" s="1"/>
  <c r="X34" i="1"/>
  <c r="X8" i="63" s="1"/>
  <c r="U8" i="63"/>
  <c r="T8" i="63"/>
  <c r="T21" i="71" s="1"/>
  <c r="S8" i="63"/>
  <c r="R8" i="63"/>
  <c r="Q8" i="63"/>
  <c r="N8" i="63"/>
  <c r="J8" i="63"/>
  <c r="I8" i="63"/>
  <c r="H8" i="63"/>
  <c r="E8" i="63"/>
  <c r="D8" i="63"/>
  <c r="C8" i="63"/>
  <c r="A8" i="63"/>
  <c r="AN33" i="1"/>
  <c r="AN7" i="63" s="1"/>
  <c r="AM33" i="1"/>
  <c r="AM7" i="63" s="1"/>
  <c r="AL33" i="1"/>
  <c r="AL7" i="63" s="1"/>
  <c r="AK33" i="1"/>
  <c r="AK7" i="63" s="1"/>
  <c r="AC33" i="1"/>
  <c r="AC7" i="63" s="1"/>
  <c r="AB33" i="1"/>
  <c r="AB7" i="63" s="1"/>
  <c r="AA33" i="1"/>
  <c r="AA7" i="63" s="1"/>
  <c r="Z33" i="1"/>
  <c r="Z7" i="63" s="1"/>
  <c r="U7" i="63"/>
  <c r="R7" i="63"/>
  <c r="Q7" i="63"/>
  <c r="P7" i="63"/>
  <c r="O7" i="63"/>
  <c r="O24" i="63" s="1"/>
  <c r="N7" i="63"/>
  <c r="I7" i="63"/>
  <c r="H7" i="63"/>
  <c r="G7" i="63"/>
  <c r="F7" i="63"/>
  <c r="E7" i="63"/>
  <c r="D7" i="63"/>
  <c r="D20" i="71"/>
  <c r="A7" i="63"/>
  <c r="AQ32" i="1"/>
  <c r="AQ6" i="63"/>
  <c r="AP32" i="1"/>
  <c r="AP6" i="63" s="1"/>
  <c r="AO32" i="1"/>
  <c r="AO6" i="63" s="1"/>
  <c r="AJ32" i="1"/>
  <c r="AJ6" i="63" s="1"/>
  <c r="AF32" i="1"/>
  <c r="AF6" i="63"/>
  <c r="AE32" i="1"/>
  <c r="AE6" i="63" s="1"/>
  <c r="AD32" i="1"/>
  <c r="AD6" i="63" s="1"/>
  <c r="AA32" i="1"/>
  <c r="AA6" i="63" s="1"/>
  <c r="Z32" i="1"/>
  <c r="Z6" i="63"/>
  <c r="Y32" i="1"/>
  <c r="Y6" i="63" s="1"/>
  <c r="X32" i="1"/>
  <c r="X6" i="63" s="1"/>
  <c r="U6" i="63"/>
  <c r="T6" i="63"/>
  <c r="S6" i="63"/>
  <c r="R6" i="63"/>
  <c r="Q6" i="63"/>
  <c r="P6" i="63"/>
  <c r="N6" i="63"/>
  <c r="J6" i="63"/>
  <c r="I6" i="63"/>
  <c r="H6" i="63"/>
  <c r="E6" i="63"/>
  <c r="E19" i="71" s="1"/>
  <c r="D6" i="63"/>
  <c r="D19" i="71" s="1"/>
  <c r="C6" i="63"/>
  <c r="A6" i="63"/>
  <c r="AN31" i="1"/>
  <c r="AN5" i="63"/>
  <c r="AM31" i="1"/>
  <c r="AM5" i="63" s="1"/>
  <c r="AL31" i="1"/>
  <c r="AL5" i="63"/>
  <c r="AK31" i="1"/>
  <c r="AK5" i="63" s="1"/>
  <c r="AK22" i="63" s="1"/>
  <c r="AC31" i="1"/>
  <c r="AC5" i="63"/>
  <c r="AB31" i="1"/>
  <c r="AB5" i="63" s="1"/>
  <c r="AA31" i="1"/>
  <c r="AA5" i="63"/>
  <c r="Z31" i="1"/>
  <c r="Z5" i="63" s="1"/>
  <c r="Z22" i="63"/>
  <c r="U5" i="63"/>
  <c r="R5" i="63"/>
  <c r="Q5" i="63"/>
  <c r="P5" i="63"/>
  <c r="O5" i="63"/>
  <c r="N5" i="63"/>
  <c r="I5" i="63"/>
  <c r="H5" i="63"/>
  <c r="G5" i="63"/>
  <c r="F5" i="63"/>
  <c r="E5" i="63"/>
  <c r="D5" i="63"/>
  <c r="A5" i="63"/>
  <c r="AQ30" i="1"/>
  <c r="AQ4" i="63"/>
  <c r="AP30" i="1"/>
  <c r="AP4" i="63" s="1"/>
  <c r="AO30" i="1"/>
  <c r="AO4" i="63" s="1"/>
  <c r="AJ30" i="1"/>
  <c r="AJ4" i="63" s="1"/>
  <c r="AF30" i="1"/>
  <c r="AF4" i="63"/>
  <c r="AE30" i="1"/>
  <c r="AE4" i="63" s="1"/>
  <c r="AD30" i="1"/>
  <c r="AD4" i="63"/>
  <c r="Y30" i="1"/>
  <c r="Y4" i="63" s="1"/>
  <c r="X30" i="1"/>
  <c r="X4" i="63"/>
  <c r="U4" i="63"/>
  <c r="T4" i="63"/>
  <c r="S4" i="63"/>
  <c r="R4" i="63"/>
  <c r="Q4" i="63"/>
  <c r="N4" i="63"/>
  <c r="J4" i="63"/>
  <c r="I4" i="63"/>
  <c r="H4" i="63"/>
  <c r="E4" i="63"/>
  <c r="D4" i="63"/>
  <c r="C4" i="63"/>
  <c r="A4" i="63"/>
  <c r="AD3" i="63"/>
  <c r="AB3" i="63"/>
  <c r="AA3" i="63"/>
  <c r="Y3" i="63"/>
  <c r="U3" i="63"/>
  <c r="T3" i="63"/>
  <c r="S3" i="63"/>
  <c r="R3" i="63"/>
  <c r="Q3" i="63"/>
  <c r="P3" i="63"/>
  <c r="O3" i="63"/>
  <c r="N3" i="63"/>
  <c r="J3" i="63"/>
  <c r="I3" i="63"/>
  <c r="H3" i="63"/>
  <c r="G3" i="63"/>
  <c r="F3" i="63"/>
  <c r="E3" i="63"/>
  <c r="D3" i="63"/>
  <c r="C3" i="63"/>
  <c r="AI2" i="63"/>
  <c r="X2" i="63"/>
  <c r="M2" i="63"/>
  <c r="B2" i="63"/>
  <c r="AN25" i="1"/>
  <c r="AN12" i="64" s="1"/>
  <c r="AM25" i="1"/>
  <c r="AM12" i="64" s="1"/>
  <c r="AL25" i="1"/>
  <c r="AL12" i="64" s="1"/>
  <c r="AK25" i="1"/>
  <c r="AK12" i="64"/>
  <c r="AC25" i="1"/>
  <c r="AC12" i="64" s="1"/>
  <c r="AB25" i="1"/>
  <c r="AB12" i="64" s="1"/>
  <c r="AA25" i="1"/>
  <c r="AA12" i="64" s="1"/>
  <c r="Z25" i="1"/>
  <c r="Z12" i="64"/>
  <c r="U12" i="64"/>
  <c r="R12" i="64"/>
  <c r="Q12" i="64"/>
  <c r="Q25" i="71" s="1"/>
  <c r="P12" i="64"/>
  <c r="O12" i="64"/>
  <c r="N12" i="64"/>
  <c r="I12" i="64"/>
  <c r="H12" i="64"/>
  <c r="G12" i="64"/>
  <c r="F12" i="64"/>
  <c r="E12" i="64"/>
  <c r="E25" i="71" s="1"/>
  <c r="D12" i="64"/>
  <c r="A12" i="64"/>
  <c r="AQ24" i="1"/>
  <c r="AQ11" i="64" s="1"/>
  <c r="AP24" i="1"/>
  <c r="AP11" i="64" s="1"/>
  <c r="AO24" i="1"/>
  <c r="AO11" i="64" s="1"/>
  <c r="AJ24" i="1"/>
  <c r="AJ11" i="64" s="1"/>
  <c r="AJ28" i="64" s="1"/>
  <c r="AF24" i="1"/>
  <c r="AF11" i="64" s="1"/>
  <c r="AE24" i="1"/>
  <c r="AE11" i="64" s="1"/>
  <c r="AD24" i="1"/>
  <c r="AD11" i="64" s="1"/>
  <c r="AA24" i="1"/>
  <c r="AA11" i="64" s="1"/>
  <c r="Y24" i="1"/>
  <c r="Y11" i="64" s="1"/>
  <c r="X24" i="1"/>
  <c r="X11" i="64" s="1"/>
  <c r="U11" i="64"/>
  <c r="T11" i="64"/>
  <c r="S11" i="64"/>
  <c r="S28" i="64" s="1"/>
  <c r="R11" i="64"/>
  <c r="Q11" i="64"/>
  <c r="Q24" i="71" s="1"/>
  <c r="N11" i="64"/>
  <c r="J11" i="64"/>
  <c r="I11" i="64"/>
  <c r="H11" i="64"/>
  <c r="E11" i="64"/>
  <c r="D11" i="64"/>
  <c r="C11" i="64"/>
  <c r="A11" i="64"/>
  <c r="AP23" i="1"/>
  <c r="AP10" i="64" s="1"/>
  <c r="AN23" i="1"/>
  <c r="AN10" i="64" s="1"/>
  <c r="AC23" i="71" s="1"/>
  <c r="AM23" i="1"/>
  <c r="AM10" i="64" s="1"/>
  <c r="AL23" i="1"/>
  <c r="AL10" i="64"/>
  <c r="AK23" i="1"/>
  <c r="AK10" i="64"/>
  <c r="AJ23" i="1"/>
  <c r="AJ10" i="64" s="1"/>
  <c r="AF23" i="1"/>
  <c r="AF10" i="64"/>
  <c r="AC23" i="1"/>
  <c r="AC10" i="64" s="1"/>
  <c r="AB23" i="1"/>
  <c r="AB10" i="64"/>
  <c r="AA23" i="1"/>
  <c r="AA10" i="64" s="1"/>
  <c r="Z23" i="1"/>
  <c r="Z10" i="64"/>
  <c r="X23" i="1"/>
  <c r="X10" i="64" s="1"/>
  <c r="U10" i="64"/>
  <c r="J39" i="64" s="1"/>
  <c r="R10" i="64"/>
  <c r="Q10" i="64"/>
  <c r="P10" i="64"/>
  <c r="O10" i="64"/>
  <c r="N10" i="64"/>
  <c r="I10" i="64"/>
  <c r="I23" i="71" s="1"/>
  <c r="H10" i="64"/>
  <c r="G10" i="64"/>
  <c r="F10" i="64"/>
  <c r="E10" i="64"/>
  <c r="D10" i="64"/>
  <c r="A10" i="64"/>
  <c r="AQ22" i="1"/>
  <c r="AQ9" i="64" s="1"/>
  <c r="AP22" i="1"/>
  <c r="AP9" i="64" s="1"/>
  <c r="AO22" i="1"/>
  <c r="AO9" i="64"/>
  <c r="AJ22" i="1"/>
  <c r="AJ9" i="64" s="1"/>
  <c r="AJ26" i="64" s="1"/>
  <c r="AF22" i="1"/>
  <c r="AF9" i="64"/>
  <c r="AE22" i="1"/>
  <c r="AE9" i="64" s="1"/>
  <c r="AD22" i="1"/>
  <c r="AD9" i="64"/>
  <c r="Y22" i="1"/>
  <c r="Y9" i="64" s="1"/>
  <c r="X22" i="1"/>
  <c r="X9" i="64" s="1"/>
  <c r="U9" i="64"/>
  <c r="T9" i="64"/>
  <c r="S9" i="64"/>
  <c r="S26" i="64" s="1"/>
  <c r="R9" i="64"/>
  <c r="Q9" i="64"/>
  <c r="N9" i="64"/>
  <c r="N22" i="71" s="1"/>
  <c r="J9" i="64"/>
  <c r="I9" i="64"/>
  <c r="H9" i="64"/>
  <c r="E9" i="64"/>
  <c r="D9" i="64"/>
  <c r="C9" i="64"/>
  <c r="A9" i="64"/>
  <c r="AN21" i="1"/>
  <c r="AN8" i="64" s="1"/>
  <c r="AM21" i="1"/>
  <c r="AM8" i="64" s="1"/>
  <c r="AL21" i="1"/>
  <c r="AL8" i="64"/>
  <c r="AK21" i="1"/>
  <c r="AK8" i="64" s="1"/>
  <c r="AE21" i="1"/>
  <c r="AE8" i="64" s="1"/>
  <c r="AC21" i="1"/>
  <c r="AC8" i="64" s="1"/>
  <c r="AB21" i="1"/>
  <c r="AB8" i="64"/>
  <c r="AA21" i="1"/>
  <c r="AA8" i="64" s="1"/>
  <c r="Z21" i="1"/>
  <c r="Z8" i="64" s="1"/>
  <c r="U8" i="64"/>
  <c r="R8" i="64"/>
  <c r="R21" i="71"/>
  <c r="Q8" i="64"/>
  <c r="P8" i="64"/>
  <c r="O8" i="64"/>
  <c r="N8" i="64"/>
  <c r="I8" i="64"/>
  <c r="H8" i="64"/>
  <c r="G8" i="64"/>
  <c r="F8" i="64"/>
  <c r="E8" i="64"/>
  <c r="D8" i="64"/>
  <c r="A8" i="64"/>
  <c r="AQ20" i="1"/>
  <c r="AQ7" i="64" s="1"/>
  <c r="AP20" i="1"/>
  <c r="AP7" i="64" s="1"/>
  <c r="AO20" i="1"/>
  <c r="AO7" i="64" s="1"/>
  <c r="AJ20" i="1"/>
  <c r="AJ7" i="64" s="1"/>
  <c r="AF20" i="1"/>
  <c r="AF7" i="64" s="1"/>
  <c r="AE20" i="1"/>
  <c r="AE7" i="64" s="1"/>
  <c r="AD20" i="1"/>
  <c r="AD7" i="64" s="1"/>
  <c r="Y20" i="1"/>
  <c r="Y7" i="64"/>
  <c r="X20" i="1"/>
  <c r="X7" i="64" s="1"/>
  <c r="U7" i="64"/>
  <c r="T7" i="64"/>
  <c r="S7" i="64"/>
  <c r="S24" i="64" s="1"/>
  <c r="R7" i="64"/>
  <c r="Q7" i="64"/>
  <c r="N7" i="64"/>
  <c r="J7" i="64"/>
  <c r="I7" i="64"/>
  <c r="H7" i="64"/>
  <c r="E7" i="64"/>
  <c r="D7" i="64"/>
  <c r="C7" i="64"/>
  <c r="A7" i="64"/>
  <c r="AN19" i="1"/>
  <c r="AN6" i="64" s="1"/>
  <c r="AM19" i="1"/>
  <c r="AM6" i="64"/>
  <c r="AL19" i="1"/>
  <c r="AL6" i="64" s="1"/>
  <c r="AK19" i="1"/>
  <c r="AK6" i="64" s="1"/>
  <c r="AC19" i="1"/>
  <c r="AC6" i="64"/>
  <c r="AB19" i="1"/>
  <c r="AB6" i="64" s="1"/>
  <c r="AA19" i="1"/>
  <c r="AA6" i="64" s="1"/>
  <c r="Z19" i="1"/>
  <c r="Z6" i="64" s="1"/>
  <c r="U6" i="64"/>
  <c r="R6" i="64"/>
  <c r="Q6" i="64"/>
  <c r="P6" i="64"/>
  <c r="O6" i="64"/>
  <c r="N6" i="64"/>
  <c r="I6" i="64"/>
  <c r="H6" i="64"/>
  <c r="G6" i="64"/>
  <c r="F6" i="64"/>
  <c r="E6" i="64"/>
  <c r="D6" i="64"/>
  <c r="A6" i="64"/>
  <c r="AQ18" i="1"/>
  <c r="AQ5" i="64"/>
  <c r="AP18" i="1"/>
  <c r="AP5" i="64" s="1"/>
  <c r="AO18" i="1"/>
  <c r="AO5" i="64"/>
  <c r="AO22" i="64" s="1"/>
  <c r="AJ18" i="1"/>
  <c r="AJ5" i="64" s="1"/>
  <c r="AJ22" i="64" s="1"/>
  <c r="AF18" i="1"/>
  <c r="AF5" i="64" s="1"/>
  <c r="AF22" i="64" s="1"/>
  <c r="AE18" i="1"/>
  <c r="AE5" i="64" s="1"/>
  <c r="AD18" i="1"/>
  <c r="AD5" i="64" s="1"/>
  <c r="AD28" i="64" s="1"/>
  <c r="Y18" i="1"/>
  <c r="Y5" i="64" s="1"/>
  <c r="X18" i="1"/>
  <c r="X5" i="64" s="1"/>
  <c r="U5" i="64"/>
  <c r="T5" i="64"/>
  <c r="S5" i="64"/>
  <c r="S22" i="64"/>
  <c r="R5" i="64"/>
  <c r="R22" i="64" s="1"/>
  <c r="Q5" i="64"/>
  <c r="Q21" i="64" s="1"/>
  <c r="N5" i="64"/>
  <c r="J5" i="64"/>
  <c r="I5" i="64"/>
  <c r="H5" i="64"/>
  <c r="H22" i="64" s="1"/>
  <c r="E5" i="64"/>
  <c r="D5" i="64"/>
  <c r="C5" i="64"/>
  <c r="A5" i="64"/>
  <c r="AN17" i="1"/>
  <c r="AN4" i="64" s="1"/>
  <c r="AM17" i="1"/>
  <c r="AM4" i="64"/>
  <c r="AL17" i="1"/>
  <c r="AL4" i="64" s="1"/>
  <c r="AL21" i="64" s="1"/>
  <c r="AK17" i="1"/>
  <c r="AK4" i="64" s="1"/>
  <c r="AC17" i="1"/>
  <c r="AC4" i="64" s="1"/>
  <c r="AB17" i="1"/>
  <c r="AB4" i="64"/>
  <c r="AA17" i="1"/>
  <c r="AA4" i="64" s="1"/>
  <c r="Z17" i="1"/>
  <c r="Z4" i="64"/>
  <c r="U4" i="64"/>
  <c r="R4" i="64"/>
  <c r="Q4" i="64"/>
  <c r="P4" i="64"/>
  <c r="O4" i="64"/>
  <c r="N4" i="64"/>
  <c r="N17" i="71" s="1"/>
  <c r="I4" i="64"/>
  <c r="H4" i="64"/>
  <c r="G4" i="64"/>
  <c r="F4" i="64"/>
  <c r="E4" i="64"/>
  <c r="D4" i="64"/>
  <c r="A4" i="64"/>
  <c r="AO3" i="64"/>
  <c r="U3" i="64"/>
  <c r="T3" i="64"/>
  <c r="S3" i="64"/>
  <c r="R3" i="64"/>
  <c r="Q3" i="64"/>
  <c r="P3" i="64"/>
  <c r="O3" i="64"/>
  <c r="N3" i="64"/>
  <c r="J3" i="64"/>
  <c r="I3" i="64"/>
  <c r="H3" i="64"/>
  <c r="G3" i="64"/>
  <c r="F3" i="64"/>
  <c r="E3" i="64"/>
  <c r="D3" i="64"/>
  <c r="C3" i="64"/>
  <c r="X4" i="1"/>
  <c r="X4" i="5" s="1"/>
  <c r="Y4" i="1"/>
  <c r="Y4" i="5" s="1"/>
  <c r="AD4" i="1"/>
  <c r="AD4" i="5" s="1"/>
  <c r="AE4" i="1"/>
  <c r="AE4" i="5"/>
  <c r="AF4" i="1"/>
  <c r="AF4" i="5"/>
  <c r="AJ4" i="1"/>
  <c r="AJ4" i="5" s="1"/>
  <c r="AO4" i="1"/>
  <c r="AO4" i="5"/>
  <c r="AP4" i="1"/>
  <c r="AP4" i="5" s="1"/>
  <c r="AQ4" i="1"/>
  <c r="Z5" i="1"/>
  <c r="Z5" i="5" s="1"/>
  <c r="AA5" i="1"/>
  <c r="AA5" i="5" s="1"/>
  <c r="AB5" i="1"/>
  <c r="AB5" i="5"/>
  <c r="AC5" i="1"/>
  <c r="AC5" i="5" s="1"/>
  <c r="AC22" i="5" s="1"/>
  <c r="AK5" i="1"/>
  <c r="AK5" i="5" s="1"/>
  <c r="AL5" i="1"/>
  <c r="AL5" i="5" s="1"/>
  <c r="AM5" i="1"/>
  <c r="AM5" i="5"/>
  <c r="AN5" i="1"/>
  <c r="AN5" i="5" s="1"/>
  <c r="AN28" i="5"/>
  <c r="X6" i="1"/>
  <c r="X6" i="5" s="1"/>
  <c r="Y6" i="1"/>
  <c r="Y6" i="5"/>
  <c r="AD6" i="1"/>
  <c r="AD6" i="5"/>
  <c r="AE6" i="1"/>
  <c r="AE6" i="5" s="1"/>
  <c r="AF6" i="1"/>
  <c r="AF6" i="5"/>
  <c r="AJ6" i="1"/>
  <c r="AJ6" i="5" s="1"/>
  <c r="AO6" i="1"/>
  <c r="AO6" i="5" s="1"/>
  <c r="AP6" i="1"/>
  <c r="AP6" i="5" s="1"/>
  <c r="AQ6" i="1"/>
  <c r="AQ6" i="5" s="1"/>
  <c r="Z7" i="1"/>
  <c r="Z7" i="5" s="1"/>
  <c r="AA7" i="1"/>
  <c r="AA7" i="5"/>
  <c r="AA24" i="5" s="1"/>
  <c r="AB7" i="1"/>
  <c r="AB7" i="5" s="1"/>
  <c r="AC7" i="1"/>
  <c r="AC7" i="5" s="1"/>
  <c r="AK7" i="1"/>
  <c r="AK7" i="5"/>
  <c r="AL7" i="1"/>
  <c r="AL7" i="5"/>
  <c r="AM7" i="1"/>
  <c r="AM7" i="5" s="1"/>
  <c r="AN7" i="1"/>
  <c r="AN7" i="5" s="1"/>
  <c r="X8" i="1"/>
  <c r="X8" i="5"/>
  <c r="Y8" i="1"/>
  <c r="Y8" i="5"/>
  <c r="AD8" i="1"/>
  <c r="AD8" i="5" s="1"/>
  <c r="AE8" i="1"/>
  <c r="AE8" i="5" s="1"/>
  <c r="AF8" i="1"/>
  <c r="AF8" i="5"/>
  <c r="AJ8" i="1"/>
  <c r="AJ8" i="5"/>
  <c r="AO8" i="1"/>
  <c r="AO8" i="5" s="1"/>
  <c r="AP8" i="1"/>
  <c r="AP8" i="5" s="1"/>
  <c r="AQ8" i="1"/>
  <c r="AQ8" i="5" s="1"/>
  <c r="Z9" i="1"/>
  <c r="Z9" i="5" s="1"/>
  <c r="AA9" i="1"/>
  <c r="AA9" i="5" s="1"/>
  <c r="AB9" i="1"/>
  <c r="AB9" i="5" s="1"/>
  <c r="AB26" i="5" s="1"/>
  <c r="AC9" i="1"/>
  <c r="AC9" i="5" s="1"/>
  <c r="AK9" i="1"/>
  <c r="AK9" i="5" s="1"/>
  <c r="AL9" i="1"/>
  <c r="AL9" i="5" s="1"/>
  <c r="AM9" i="1"/>
  <c r="AM9" i="5"/>
  <c r="AN9" i="1"/>
  <c r="AN9" i="5"/>
  <c r="X10" i="1"/>
  <c r="X10" i="5" s="1"/>
  <c r="Y10" i="1"/>
  <c r="Y10" i="5"/>
  <c r="AD10" i="1"/>
  <c r="AD10" i="5" s="1"/>
  <c r="AE10" i="1"/>
  <c r="AE10" i="5" s="1"/>
  <c r="AF10" i="1"/>
  <c r="AF10" i="5" s="1"/>
  <c r="AJ10" i="1"/>
  <c r="AJ10" i="5"/>
  <c r="AO10" i="1"/>
  <c r="AO10" i="5"/>
  <c r="AP10" i="1"/>
  <c r="AP10" i="5" s="1"/>
  <c r="AQ10" i="1"/>
  <c r="AQ10" i="5" s="1"/>
  <c r="Y11" i="1"/>
  <c r="Y11" i="5" s="1"/>
  <c r="Z11" i="1"/>
  <c r="Z11" i="5" s="1"/>
  <c r="AA11" i="1"/>
  <c r="AA11" i="5" s="1"/>
  <c r="AB11" i="1"/>
  <c r="AB11" i="5" s="1"/>
  <c r="AC11" i="1"/>
  <c r="AC11" i="5" s="1"/>
  <c r="AK11" i="1"/>
  <c r="AK11" i="5" s="1"/>
  <c r="AL11" i="1"/>
  <c r="AL11" i="5"/>
  <c r="AM11" i="1"/>
  <c r="AM11" i="5" s="1"/>
  <c r="AM28" i="5" s="1"/>
  <c r="AN11" i="1"/>
  <c r="AN11" i="5" s="1"/>
  <c r="X12" i="1"/>
  <c r="X12" i="5" s="1"/>
  <c r="Y12" i="1"/>
  <c r="Y12" i="5"/>
  <c r="AD12" i="1"/>
  <c r="AE12" i="1"/>
  <c r="AE12" i="5" s="1"/>
  <c r="AF12" i="1"/>
  <c r="AF12" i="5"/>
  <c r="AJ12" i="1"/>
  <c r="AJ12" i="5" s="1"/>
  <c r="AO12" i="1"/>
  <c r="AO12" i="5" s="1"/>
  <c r="AP12" i="1"/>
  <c r="AP12" i="5" s="1"/>
  <c r="AQ12" i="1"/>
  <c r="AQ12" i="5" s="1"/>
  <c r="E22" i="69"/>
  <c r="R22" i="69"/>
  <c r="U22" i="69"/>
  <c r="V22" i="69"/>
  <c r="P24" i="69"/>
  <c r="Q29" i="69"/>
  <c r="J22" i="68"/>
  <c r="N22" i="68"/>
  <c r="V22" i="68"/>
  <c r="AQ26" i="68"/>
  <c r="N27" i="68"/>
  <c r="V29" i="68"/>
  <c r="H54" i="68"/>
  <c r="V103" i="8" s="1"/>
  <c r="G22" i="67"/>
  <c r="M22" i="67"/>
  <c r="AN22" i="67"/>
  <c r="M23" i="67"/>
  <c r="N26" i="67"/>
  <c r="M27" i="67"/>
  <c r="N27" i="67"/>
  <c r="Q22" i="66"/>
  <c r="R23" i="66"/>
  <c r="M27" i="65"/>
  <c r="M28" i="65"/>
  <c r="I22" i="64"/>
  <c r="M22" i="64"/>
  <c r="V22" i="64"/>
  <c r="AG22" i="64"/>
  <c r="M26" i="63"/>
  <c r="B22" i="62"/>
  <c r="D22" i="62"/>
  <c r="M22" i="62"/>
  <c r="V22" i="62"/>
  <c r="AO22" i="62"/>
  <c r="D27" i="62"/>
  <c r="V28" i="62"/>
  <c r="H53" i="62" s="1"/>
  <c r="V50" i="8" s="1"/>
  <c r="V29" i="62"/>
  <c r="H54" i="62" s="1"/>
  <c r="V51" i="8" s="1"/>
  <c r="AI2" i="5"/>
  <c r="X2" i="5"/>
  <c r="M2" i="5"/>
  <c r="B2" i="5"/>
  <c r="AD12" i="5"/>
  <c r="U12" i="5"/>
  <c r="T12" i="5"/>
  <c r="S12" i="5"/>
  <c r="R12" i="5"/>
  <c r="Q12" i="5"/>
  <c r="N12" i="5"/>
  <c r="J12" i="5"/>
  <c r="I12" i="5"/>
  <c r="H12" i="5"/>
  <c r="E12" i="5"/>
  <c r="D12" i="5"/>
  <c r="C12" i="5"/>
  <c r="A12" i="5"/>
  <c r="U11" i="5"/>
  <c r="T11" i="5"/>
  <c r="S11" i="5"/>
  <c r="R11" i="5"/>
  <c r="Q11" i="5"/>
  <c r="P11" i="5"/>
  <c r="O11" i="5"/>
  <c r="N11" i="5"/>
  <c r="N28" i="5" s="1"/>
  <c r="I11" i="5"/>
  <c r="H11" i="5"/>
  <c r="G11" i="5"/>
  <c r="F11" i="5"/>
  <c r="E11" i="5"/>
  <c r="D11" i="5"/>
  <c r="A11" i="5"/>
  <c r="U10" i="5"/>
  <c r="J39" i="5" s="1"/>
  <c r="T10" i="5"/>
  <c r="S10" i="5"/>
  <c r="R10" i="5"/>
  <c r="Q10" i="5"/>
  <c r="N10" i="5"/>
  <c r="J10" i="5"/>
  <c r="I10" i="5"/>
  <c r="I27" i="5" s="1"/>
  <c r="H10" i="5"/>
  <c r="E10" i="5"/>
  <c r="D10" i="5"/>
  <c r="C10" i="5"/>
  <c r="A10" i="5"/>
  <c r="AM26" i="5"/>
  <c r="U9" i="5"/>
  <c r="R9" i="5"/>
  <c r="Q9" i="5"/>
  <c r="P9" i="5"/>
  <c r="O9" i="5"/>
  <c r="N9" i="5"/>
  <c r="I9" i="5"/>
  <c r="H9" i="5"/>
  <c r="G9" i="5"/>
  <c r="F9" i="5"/>
  <c r="E9" i="5"/>
  <c r="D9" i="5"/>
  <c r="A9" i="5"/>
  <c r="U8" i="5"/>
  <c r="T8" i="5"/>
  <c r="S8" i="5"/>
  <c r="R8" i="5"/>
  <c r="Q8" i="5"/>
  <c r="Q25" i="5" s="1"/>
  <c r="N8" i="5"/>
  <c r="J8" i="5"/>
  <c r="I8" i="5"/>
  <c r="H8" i="5"/>
  <c r="E8" i="5"/>
  <c r="D8" i="5"/>
  <c r="C8" i="5"/>
  <c r="A8" i="5"/>
  <c r="U7" i="5"/>
  <c r="R7" i="5"/>
  <c r="Q7" i="5"/>
  <c r="P7" i="5"/>
  <c r="O7" i="5"/>
  <c r="N7" i="5"/>
  <c r="I7" i="5"/>
  <c r="H7" i="5"/>
  <c r="G7" i="5"/>
  <c r="F7" i="5"/>
  <c r="E7" i="5"/>
  <c r="D7" i="5"/>
  <c r="A7" i="5"/>
  <c r="U6" i="5"/>
  <c r="U23" i="5" s="1"/>
  <c r="T6" i="5"/>
  <c r="T23" i="5" s="1"/>
  <c r="S6" i="5"/>
  <c r="R6" i="5"/>
  <c r="Q6" i="5"/>
  <c r="N6" i="5"/>
  <c r="J6" i="5"/>
  <c r="I6" i="5"/>
  <c r="H6" i="5"/>
  <c r="E6" i="5"/>
  <c r="D6" i="5"/>
  <c r="C6" i="5"/>
  <c r="A6" i="5"/>
  <c r="U5" i="5"/>
  <c r="R5" i="5"/>
  <c r="Q5" i="5"/>
  <c r="Q23" i="5" s="1"/>
  <c r="P5" i="5"/>
  <c r="O5" i="5"/>
  <c r="O24" i="5" s="1"/>
  <c r="N5" i="5"/>
  <c r="I5" i="5"/>
  <c r="I22" i="5"/>
  <c r="H5" i="5"/>
  <c r="G5" i="5"/>
  <c r="F5" i="5"/>
  <c r="E5" i="5"/>
  <c r="D5" i="5"/>
  <c r="A5" i="5"/>
  <c r="AQ4" i="5"/>
  <c r="U4" i="5"/>
  <c r="T4" i="5"/>
  <c r="T17" i="5" s="1"/>
  <c r="S4" i="5"/>
  <c r="R4" i="5"/>
  <c r="Q4" i="5"/>
  <c r="P4" i="5"/>
  <c r="N4" i="5"/>
  <c r="J4" i="5"/>
  <c r="I4" i="5"/>
  <c r="H4" i="5"/>
  <c r="E4" i="5"/>
  <c r="D4" i="5"/>
  <c r="D21" i="5" s="1"/>
  <c r="C4" i="5"/>
  <c r="A4" i="5"/>
  <c r="AN3" i="5"/>
  <c r="U3" i="5"/>
  <c r="T3" i="5"/>
  <c r="S3" i="5"/>
  <c r="R3" i="5"/>
  <c r="Q3" i="5"/>
  <c r="P3" i="5"/>
  <c r="O3" i="5"/>
  <c r="N3" i="5"/>
  <c r="J3" i="5"/>
  <c r="I3" i="5"/>
  <c r="H3" i="5"/>
  <c r="G3" i="5"/>
  <c r="F3" i="5"/>
  <c r="E3" i="5"/>
  <c r="D3" i="5"/>
  <c r="C3" i="5"/>
  <c r="B2" i="27"/>
  <c r="M2" i="27"/>
  <c r="X2" i="27"/>
  <c r="AI2" i="27"/>
  <c r="AR103" i="2"/>
  <c r="AR12" i="27" s="1"/>
  <c r="N36" i="27" s="1"/>
  <c r="AQ103" i="2"/>
  <c r="AQ12" i="27" s="1"/>
  <c r="AP103" i="2"/>
  <c r="AP12" i="27" s="1"/>
  <c r="AO103" i="2"/>
  <c r="AO12" i="27" s="1"/>
  <c r="AN103" i="2"/>
  <c r="AN12" i="27" s="1"/>
  <c r="AM103" i="2"/>
  <c r="AM12" i="27" s="1"/>
  <c r="AL103" i="2"/>
  <c r="AL12" i="27"/>
  <c r="AK103" i="2"/>
  <c r="AK12" i="27" s="1"/>
  <c r="AK24" i="27" s="1"/>
  <c r="AJ103" i="2"/>
  <c r="AJ12" i="27" s="1"/>
  <c r="AI103" i="2"/>
  <c r="AI12" i="27" s="1"/>
  <c r="AG103" i="2"/>
  <c r="AG12" i="27" s="1"/>
  <c r="AF103" i="2"/>
  <c r="AF12" i="27" s="1"/>
  <c r="AE103" i="2"/>
  <c r="AE12" i="27" s="1"/>
  <c r="AE24" i="27" s="1"/>
  <c r="AD103" i="2"/>
  <c r="AD12" i="27" s="1"/>
  <c r="AD24" i="27" s="1"/>
  <c r="AC103" i="2"/>
  <c r="AC12" i="27" s="1"/>
  <c r="AB103" i="2"/>
  <c r="AB12" i="27" s="1"/>
  <c r="AA103" i="2"/>
  <c r="AA12" i="27"/>
  <c r="Z103" i="2"/>
  <c r="Z12" i="27" s="1"/>
  <c r="Y103" i="2"/>
  <c r="Y12" i="27" s="1"/>
  <c r="X103" i="2"/>
  <c r="X12" i="27" s="1"/>
  <c r="V12" i="27"/>
  <c r="L36" i="27"/>
  <c r="U12" i="27"/>
  <c r="T12" i="27"/>
  <c r="S12" i="27"/>
  <c r="R12" i="27"/>
  <c r="Q12" i="27"/>
  <c r="P12" i="27"/>
  <c r="O12" i="27"/>
  <c r="N12" i="27"/>
  <c r="N24" i="27" s="1"/>
  <c r="M12" i="27"/>
  <c r="K12" i="27"/>
  <c r="J12" i="27"/>
  <c r="I12" i="27"/>
  <c r="H12" i="27"/>
  <c r="G12" i="27"/>
  <c r="F12" i="27"/>
  <c r="E12" i="27"/>
  <c r="D12" i="27"/>
  <c r="C12" i="27"/>
  <c r="B12" i="27"/>
  <c r="A12" i="27"/>
  <c r="AR102" i="2"/>
  <c r="AR11" i="27" s="1"/>
  <c r="N35" i="27" s="1"/>
  <c r="AQ102" i="2"/>
  <c r="AQ11" i="27" s="1"/>
  <c r="AP102" i="2"/>
  <c r="AP11" i="27" s="1"/>
  <c r="AO102" i="2"/>
  <c r="AO11" i="27" s="1"/>
  <c r="AN102" i="2"/>
  <c r="AN11" i="27" s="1"/>
  <c r="AM102" i="2"/>
  <c r="AM11" i="27"/>
  <c r="AL102" i="2"/>
  <c r="AL11" i="27" s="1"/>
  <c r="AK102" i="2"/>
  <c r="AK11" i="27" s="1"/>
  <c r="AJ102" i="2"/>
  <c r="AJ11" i="27" s="1"/>
  <c r="AJ23" i="27" s="1"/>
  <c r="AI102" i="2"/>
  <c r="AI11" i="27"/>
  <c r="AG102" i="2"/>
  <c r="AG11" i="27" s="1"/>
  <c r="AF102" i="2"/>
  <c r="AF11" i="27"/>
  <c r="AE102" i="2"/>
  <c r="AE11" i="27" s="1"/>
  <c r="AE23" i="27" s="1"/>
  <c r="AD102" i="2"/>
  <c r="AD11" i="27" s="1"/>
  <c r="AC102" i="2"/>
  <c r="AC11" i="27" s="1"/>
  <c r="AB102" i="2"/>
  <c r="AB11" i="27" s="1"/>
  <c r="AA102" i="2"/>
  <c r="AA11" i="27" s="1"/>
  <c r="Z102" i="2"/>
  <c r="Z11" i="27" s="1"/>
  <c r="Y102" i="2"/>
  <c r="Y11" i="27" s="1"/>
  <c r="X102" i="2"/>
  <c r="X11" i="27" s="1"/>
  <c r="X23" i="27" s="1"/>
  <c r="V11" i="27"/>
  <c r="U11" i="27"/>
  <c r="T11" i="27"/>
  <c r="S11" i="27"/>
  <c r="R11" i="27"/>
  <c r="Q11" i="27"/>
  <c r="P11" i="27"/>
  <c r="O11" i="27"/>
  <c r="N11" i="27"/>
  <c r="M11" i="27"/>
  <c r="K11" i="27"/>
  <c r="M35" i="27" s="1"/>
  <c r="J11" i="27"/>
  <c r="I11" i="27"/>
  <c r="H11" i="27"/>
  <c r="G11" i="27"/>
  <c r="F11" i="27"/>
  <c r="E11" i="27"/>
  <c r="D11" i="27"/>
  <c r="C11" i="27"/>
  <c r="B11" i="27"/>
  <c r="A11" i="27"/>
  <c r="AR101" i="2"/>
  <c r="AR10" i="27" s="1"/>
  <c r="N34" i="27" s="1"/>
  <c r="AQ101" i="2"/>
  <c r="AQ10" i="27" s="1"/>
  <c r="AP101" i="2"/>
  <c r="AP10" i="27"/>
  <c r="AO101" i="2"/>
  <c r="AO10" i="27" s="1"/>
  <c r="AN101" i="2"/>
  <c r="AN10" i="27" s="1"/>
  <c r="AM101" i="2"/>
  <c r="AM10" i="27" s="1"/>
  <c r="AL101" i="2"/>
  <c r="AL10" i="27" s="1"/>
  <c r="AK101" i="2"/>
  <c r="AK10" i="27"/>
  <c r="AJ101" i="2"/>
  <c r="AJ10" i="27" s="1"/>
  <c r="AI101" i="2"/>
  <c r="AI10" i="27" s="1"/>
  <c r="AG101" i="2"/>
  <c r="AG10" i="27" s="1"/>
  <c r="AF101" i="2"/>
  <c r="AF10" i="27" s="1"/>
  <c r="AE101" i="2"/>
  <c r="AE10" i="27" s="1"/>
  <c r="AD101" i="2"/>
  <c r="AD10" i="27"/>
  <c r="AC101" i="2"/>
  <c r="AC10" i="27" s="1"/>
  <c r="AB101" i="2"/>
  <c r="AB10" i="27" s="1"/>
  <c r="AA101" i="2"/>
  <c r="AA10" i="27" s="1"/>
  <c r="Z101" i="2"/>
  <c r="Z10" i="27" s="1"/>
  <c r="Z22" i="27" s="1"/>
  <c r="Y101" i="2"/>
  <c r="Y10" i="27" s="1"/>
  <c r="X101" i="2"/>
  <c r="X10" i="27" s="1"/>
  <c r="V10" i="27"/>
  <c r="L34" i="27" s="1"/>
  <c r="U10" i="27"/>
  <c r="T10" i="27"/>
  <c r="S10" i="27"/>
  <c r="R10" i="27"/>
  <c r="Q10" i="27"/>
  <c r="Q22" i="27"/>
  <c r="P10" i="27"/>
  <c r="O10" i="27"/>
  <c r="N10" i="27"/>
  <c r="M10" i="27"/>
  <c r="K10" i="27"/>
  <c r="M34" i="27" s="1"/>
  <c r="J10" i="27"/>
  <c r="I10" i="27"/>
  <c r="H10" i="27"/>
  <c r="G10" i="27"/>
  <c r="F10" i="27"/>
  <c r="E10" i="27"/>
  <c r="D10" i="27"/>
  <c r="C10" i="27"/>
  <c r="B10" i="27"/>
  <c r="A10" i="27"/>
  <c r="AR100" i="2"/>
  <c r="AR9" i="27" s="1"/>
  <c r="N33" i="27" s="1"/>
  <c r="AQ100" i="2"/>
  <c r="AQ9" i="27" s="1"/>
  <c r="AP100" i="2"/>
  <c r="AP9" i="27"/>
  <c r="AO100" i="2"/>
  <c r="AO9" i="27"/>
  <c r="AN100" i="2"/>
  <c r="AN9" i="27" s="1"/>
  <c r="AM100" i="2"/>
  <c r="AM9" i="27"/>
  <c r="AL100" i="2"/>
  <c r="AL9" i="27" s="1"/>
  <c r="AK100" i="2"/>
  <c r="AK9" i="27"/>
  <c r="AK21" i="27" s="1"/>
  <c r="AJ100" i="2"/>
  <c r="AJ9" i="27" s="1"/>
  <c r="AI100" i="2"/>
  <c r="AI9" i="27"/>
  <c r="AG100" i="2"/>
  <c r="AG9" i="27" s="1"/>
  <c r="O33" i="27" s="1"/>
  <c r="AF100" i="2"/>
  <c r="AF9" i="27" s="1"/>
  <c r="AE100" i="2"/>
  <c r="AE9" i="27" s="1"/>
  <c r="AD100" i="2"/>
  <c r="AD9" i="27" s="1"/>
  <c r="AC100" i="2"/>
  <c r="AC9" i="27"/>
  <c r="AB100" i="2"/>
  <c r="AB9" i="27" s="1"/>
  <c r="AA100" i="2"/>
  <c r="AA9" i="27" s="1"/>
  <c r="Z100" i="2"/>
  <c r="Z9" i="27" s="1"/>
  <c r="Z21" i="27" s="1"/>
  <c r="Y100" i="2"/>
  <c r="Y9" i="27" s="1"/>
  <c r="X100" i="2"/>
  <c r="X9" i="27" s="1"/>
  <c r="V9" i="27"/>
  <c r="L33" i="27" s="1"/>
  <c r="U9" i="27"/>
  <c r="T9" i="27"/>
  <c r="S9" i="27"/>
  <c r="R9" i="27"/>
  <c r="Q9" i="27"/>
  <c r="P9" i="27"/>
  <c r="O9" i="27"/>
  <c r="O21" i="27" s="1"/>
  <c r="N9" i="27"/>
  <c r="M9" i="27"/>
  <c r="F46" i="27"/>
  <c r="F100" i="8" s="1"/>
  <c r="K9" i="27"/>
  <c r="M33" i="27" s="1"/>
  <c r="J9" i="27"/>
  <c r="I9" i="27"/>
  <c r="H9" i="27"/>
  <c r="G9" i="27"/>
  <c r="F9" i="27"/>
  <c r="F21" i="27" s="1"/>
  <c r="E9" i="27"/>
  <c r="D9" i="27"/>
  <c r="C9" i="27"/>
  <c r="B9" i="27"/>
  <c r="A9" i="27"/>
  <c r="AR99" i="2"/>
  <c r="AR8" i="27" s="1"/>
  <c r="N32" i="27" s="1"/>
  <c r="AQ99" i="2"/>
  <c r="AQ8" i="27"/>
  <c r="AP99" i="2"/>
  <c r="AP8" i="27" s="1"/>
  <c r="AO99" i="2"/>
  <c r="AO8" i="27" s="1"/>
  <c r="AN99" i="2"/>
  <c r="AN8" i="27" s="1"/>
  <c r="AM99" i="2"/>
  <c r="AM8" i="27" s="1"/>
  <c r="AL99" i="2"/>
  <c r="AL8" i="27" s="1"/>
  <c r="AK99" i="2"/>
  <c r="AK8" i="27" s="1"/>
  <c r="AJ99" i="2"/>
  <c r="AJ8" i="27" s="1"/>
  <c r="AI99" i="2"/>
  <c r="AI8" i="27"/>
  <c r="AI20" i="27" s="1"/>
  <c r="AG99" i="2"/>
  <c r="AG8" i="27" s="1"/>
  <c r="O32" i="27" s="1"/>
  <c r="AF99" i="2"/>
  <c r="AF8" i="27"/>
  <c r="AE99" i="2"/>
  <c r="AE8" i="27" s="1"/>
  <c r="AD99" i="2"/>
  <c r="AD8" i="27" s="1"/>
  <c r="AC99" i="2"/>
  <c r="AC8" i="27" s="1"/>
  <c r="AB99" i="2"/>
  <c r="AB8" i="27" s="1"/>
  <c r="AA99" i="2"/>
  <c r="AA8" i="27"/>
  <c r="Z99" i="2"/>
  <c r="Z8" i="27" s="1"/>
  <c r="Y99" i="2"/>
  <c r="Y8" i="27" s="1"/>
  <c r="X99" i="2"/>
  <c r="X8" i="27" s="1"/>
  <c r="X20" i="27" s="1"/>
  <c r="V8" i="27"/>
  <c r="L32" i="27" s="1"/>
  <c r="U8" i="27"/>
  <c r="T8" i="27"/>
  <c r="S8" i="27"/>
  <c r="R8" i="27"/>
  <c r="Q8" i="27"/>
  <c r="P8" i="27"/>
  <c r="O8" i="27"/>
  <c r="N8" i="27"/>
  <c r="M8" i="27"/>
  <c r="K8" i="27"/>
  <c r="M32" i="27" s="1"/>
  <c r="B32" i="27"/>
  <c r="J8" i="27"/>
  <c r="I8" i="27"/>
  <c r="H8" i="27"/>
  <c r="G8" i="27"/>
  <c r="F8" i="27"/>
  <c r="E8" i="27"/>
  <c r="D8" i="27"/>
  <c r="D20" i="27" s="1"/>
  <c r="C8" i="27"/>
  <c r="B8" i="27"/>
  <c r="A8" i="27"/>
  <c r="AR98" i="2"/>
  <c r="AR7" i="27" s="1"/>
  <c r="AQ98" i="2"/>
  <c r="AQ7" i="27" s="1"/>
  <c r="AP98" i="2"/>
  <c r="AP7" i="27" s="1"/>
  <c r="AO98" i="2"/>
  <c r="AO7" i="27" s="1"/>
  <c r="AO19" i="27" s="1"/>
  <c r="AN98" i="2"/>
  <c r="AN7" i="27" s="1"/>
  <c r="AM98" i="2"/>
  <c r="AM7" i="27" s="1"/>
  <c r="AL98" i="2"/>
  <c r="AL7" i="27" s="1"/>
  <c r="AK98" i="2"/>
  <c r="AK7" i="27"/>
  <c r="AJ98" i="2"/>
  <c r="AJ7" i="27" s="1"/>
  <c r="AI98" i="2"/>
  <c r="AI7" i="27" s="1"/>
  <c r="AG98" i="2"/>
  <c r="AG7" i="27" s="1"/>
  <c r="O31" i="27"/>
  <c r="AF98" i="2"/>
  <c r="AF7" i="27" s="1"/>
  <c r="AE98" i="2"/>
  <c r="AE7" i="27"/>
  <c r="AD98" i="2"/>
  <c r="AD7" i="27" s="1"/>
  <c r="AC98" i="2"/>
  <c r="AC7" i="27"/>
  <c r="AB98" i="2"/>
  <c r="AB7" i="27" s="1"/>
  <c r="AA98" i="2"/>
  <c r="AA7" i="27" s="1"/>
  <c r="Z98" i="2"/>
  <c r="Z7" i="27" s="1"/>
  <c r="Y98" i="2"/>
  <c r="Y7" i="27" s="1"/>
  <c r="X98" i="2"/>
  <c r="X7" i="27"/>
  <c r="X19" i="27" s="1"/>
  <c r="V7" i="27"/>
  <c r="L31" i="27"/>
  <c r="U7" i="27"/>
  <c r="T7" i="27"/>
  <c r="S7" i="27"/>
  <c r="R7" i="27"/>
  <c r="Q7" i="27"/>
  <c r="P7" i="27"/>
  <c r="O7" i="27"/>
  <c r="N7" i="27"/>
  <c r="M7" i="27"/>
  <c r="K7" i="27"/>
  <c r="M31" i="27" s="1"/>
  <c r="J7" i="27"/>
  <c r="I7" i="27"/>
  <c r="H7" i="27"/>
  <c r="G7" i="27"/>
  <c r="F7" i="27"/>
  <c r="E7" i="27"/>
  <c r="D7" i="27"/>
  <c r="C7" i="27"/>
  <c r="B7" i="27"/>
  <c r="A7" i="27"/>
  <c r="AR97" i="2"/>
  <c r="AR6" i="27" s="1"/>
  <c r="AQ97" i="2"/>
  <c r="AQ6" i="27" s="1"/>
  <c r="AP97" i="2"/>
  <c r="AP6" i="27" s="1"/>
  <c r="AO97" i="2"/>
  <c r="AO6" i="27" s="1"/>
  <c r="AN97" i="2"/>
  <c r="AN6" i="27" s="1"/>
  <c r="AM97" i="2"/>
  <c r="AM6" i="27"/>
  <c r="AL97" i="2"/>
  <c r="AL6" i="27" s="1"/>
  <c r="AK97" i="2"/>
  <c r="AK6" i="27" s="1"/>
  <c r="AK18" i="27" s="1"/>
  <c r="AJ97" i="2"/>
  <c r="AJ6" i="27" s="1"/>
  <c r="AI97" i="2"/>
  <c r="AI6" i="27"/>
  <c r="AG97" i="2"/>
  <c r="AG6" i="27"/>
  <c r="O30" i="27" s="1"/>
  <c r="AF97" i="2"/>
  <c r="AF6" i="27" s="1"/>
  <c r="AE97" i="2"/>
  <c r="AE6" i="27"/>
  <c r="AD97" i="2"/>
  <c r="AD6" i="27" s="1"/>
  <c r="AC97" i="2"/>
  <c r="AC6" i="27" s="1"/>
  <c r="AB97" i="2"/>
  <c r="AB6" i="27" s="1"/>
  <c r="AA97" i="2"/>
  <c r="AA6" i="27" s="1"/>
  <c r="Z97" i="2"/>
  <c r="Z6" i="27" s="1"/>
  <c r="Y97" i="2"/>
  <c r="Y6" i="27" s="1"/>
  <c r="X97" i="2"/>
  <c r="X6" i="27" s="1"/>
  <c r="V6" i="27"/>
  <c r="L30" i="27" s="1"/>
  <c r="U6" i="27"/>
  <c r="T6" i="27"/>
  <c r="S6" i="27"/>
  <c r="R6" i="27"/>
  <c r="Q6" i="27"/>
  <c r="P6" i="27"/>
  <c r="O6" i="27"/>
  <c r="N6" i="27"/>
  <c r="M6" i="27"/>
  <c r="K6" i="27"/>
  <c r="C43" i="27" s="1"/>
  <c r="C97" i="8" s="1"/>
  <c r="M30" i="27"/>
  <c r="J6" i="27"/>
  <c r="I6" i="27"/>
  <c r="H6" i="27"/>
  <c r="G6" i="27"/>
  <c r="F6" i="27"/>
  <c r="E6" i="27"/>
  <c r="D6" i="27"/>
  <c r="C6" i="27"/>
  <c r="B6" i="27"/>
  <c r="B43" i="27" s="1"/>
  <c r="B97" i="8" s="1"/>
  <c r="A6" i="27"/>
  <c r="AR96" i="2"/>
  <c r="AR5" i="27"/>
  <c r="AQ96" i="2"/>
  <c r="AQ5" i="27" s="1"/>
  <c r="AP96" i="2"/>
  <c r="AP5" i="27"/>
  <c r="AO96" i="2"/>
  <c r="AO5" i="27"/>
  <c r="AN96" i="2"/>
  <c r="AN5" i="27" s="1"/>
  <c r="AM96" i="2"/>
  <c r="AM5" i="27" s="1"/>
  <c r="AL96" i="2"/>
  <c r="AL5" i="27"/>
  <c r="AK96" i="2"/>
  <c r="AK5" i="27" s="1"/>
  <c r="AJ96" i="2"/>
  <c r="AJ5" i="27" s="1"/>
  <c r="AJ17" i="27" s="1"/>
  <c r="AI96" i="2"/>
  <c r="AI5" i="27" s="1"/>
  <c r="AG96" i="2"/>
  <c r="AG5" i="27" s="1"/>
  <c r="O29" i="27" s="1"/>
  <c r="AF96" i="2"/>
  <c r="AF5" i="27" s="1"/>
  <c r="AE96" i="2"/>
  <c r="AE5" i="27" s="1"/>
  <c r="AE17" i="27" s="1"/>
  <c r="AD96" i="2"/>
  <c r="AD5" i="27" s="1"/>
  <c r="AC96" i="2"/>
  <c r="AC5" i="27" s="1"/>
  <c r="AB96" i="2"/>
  <c r="AB5" i="27" s="1"/>
  <c r="AA96" i="2"/>
  <c r="AA5" i="27" s="1"/>
  <c r="Z96" i="2"/>
  <c r="Z5" i="27" s="1"/>
  <c r="Y96" i="2"/>
  <c r="Y5" i="27"/>
  <c r="X96" i="2"/>
  <c r="X5" i="27" s="1"/>
  <c r="V5" i="27"/>
  <c r="L29" i="27"/>
  <c r="U5" i="27"/>
  <c r="T5" i="27"/>
  <c r="S5" i="27"/>
  <c r="R5" i="27"/>
  <c r="Q5" i="27"/>
  <c r="P5" i="27"/>
  <c r="O5" i="27"/>
  <c r="N5" i="27"/>
  <c r="M5" i="27"/>
  <c r="K5" i="27"/>
  <c r="M29" i="27" s="1"/>
  <c r="J5" i="27"/>
  <c r="I5" i="27"/>
  <c r="H5" i="27"/>
  <c r="G5" i="27"/>
  <c r="F5" i="27"/>
  <c r="E5" i="27"/>
  <c r="D5" i="27"/>
  <c r="C5" i="27"/>
  <c r="B5" i="27"/>
  <c r="A5" i="27"/>
  <c r="AR95" i="2"/>
  <c r="AR4" i="27" s="1"/>
  <c r="AQ95" i="2"/>
  <c r="AQ4" i="27"/>
  <c r="AP95" i="2"/>
  <c r="AP4" i="27" s="1"/>
  <c r="AO95" i="2"/>
  <c r="AO4" i="27" s="1"/>
  <c r="AN95" i="2"/>
  <c r="AN4" i="27" s="1"/>
  <c r="AM95" i="2"/>
  <c r="AM4" i="27" s="1"/>
  <c r="AL95" i="2"/>
  <c r="AL4" i="27" s="1"/>
  <c r="AK95" i="2"/>
  <c r="AK4" i="27" s="1"/>
  <c r="AJ95" i="2"/>
  <c r="AJ4" i="27" s="1"/>
  <c r="AI95" i="2"/>
  <c r="AI4" i="27" s="1"/>
  <c r="AI16" i="27" s="1"/>
  <c r="AG95" i="2"/>
  <c r="AG4" i="27" s="1"/>
  <c r="AF95" i="2"/>
  <c r="AF4" i="27" s="1"/>
  <c r="AE95" i="2"/>
  <c r="AE4" i="27"/>
  <c r="AD95" i="2"/>
  <c r="AD4" i="27" s="1"/>
  <c r="AC95" i="2"/>
  <c r="AC4" i="27" s="1"/>
  <c r="AB95" i="2"/>
  <c r="AB4" i="27" s="1"/>
  <c r="AA95" i="2"/>
  <c r="AA4" i="27" s="1"/>
  <c r="Z95" i="2"/>
  <c r="Z4" i="27" s="1"/>
  <c r="Y95" i="2"/>
  <c r="Y4" i="27"/>
  <c r="X95" i="2"/>
  <c r="X4" i="27" s="1"/>
  <c r="V4" i="27"/>
  <c r="U4" i="27"/>
  <c r="T4" i="27"/>
  <c r="T17" i="27" s="1"/>
  <c r="S4" i="27"/>
  <c r="R4" i="27"/>
  <c r="Q4" i="27"/>
  <c r="P4" i="27"/>
  <c r="O4" i="27"/>
  <c r="N4" i="27"/>
  <c r="M4" i="27"/>
  <c r="K4" i="27"/>
  <c r="J4" i="27"/>
  <c r="I4" i="27"/>
  <c r="H4" i="27"/>
  <c r="G4" i="27"/>
  <c r="G21" i="27" s="1"/>
  <c r="F4" i="27"/>
  <c r="F19" i="27" s="1"/>
  <c r="E4" i="27"/>
  <c r="E21" i="27" s="1"/>
  <c r="D4" i="27"/>
  <c r="D18" i="27" s="1"/>
  <c r="C4" i="27"/>
  <c r="C16" i="27"/>
  <c r="A4" i="27"/>
  <c r="AO3" i="27"/>
  <c r="AN3" i="27"/>
  <c r="AJ3" i="27"/>
  <c r="AD3" i="27"/>
  <c r="AC3" i="27"/>
  <c r="V3" i="27"/>
  <c r="U3" i="27"/>
  <c r="T3" i="27"/>
  <c r="S3" i="27"/>
  <c r="R3" i="27"/>
  <c r="Q3" i="27"/>
  <c r="P3" i="27"/>
  <c r="O3" i="27"/>
  <c r="N3" i="27"/>
  <c r="M3" i="27"/>
  <c r="K3" i="27"/>
  <c r="J3" i="27"/>
  <c r="I3" i="27"/>
  <c r="H3" i="27"/>
  <c r="G3" i="27"/>
  <c r="F3" i="27"/>
  <c r="E3" i="27"/>
  <c r="D3" i="27"/>
  <c r="C3" i="27"/>
  <c r="B3" i="27"/>
  <c r="A1" i="27"/>
  <c r="B4" i="27"/>
  <c r="B2" i="26"/>
  <c r="M2" i="26"/>
  <c r="X2" i="26"/>
  <c r="AI2" i="26"/>
  <c r="AR90" i="2"/>
  <c r="AR12" i="26" s="1"/>
  <c r="N36" i="26" s="1"/>
  <c r="AQ90" i="2"/>
  <c r="AQ12" i="26" s="1"/>
  <c r="AP90" i="2"/>
  <c r="AP12" i="26" s="1"/>
  <c r="AO90" i="2"/>
  <c r="AO12" i="26" s="1"/>
  <c r="AN90" i="2"/>
  <c r="AN12" i="26" s="1"/>
  <c r="AM90" i="2"/>
  <c r="AM12" i="26" s="1"/>
  <c r="AL90" i="2"/>
  <c r="AL12" i="26" s="1"/>
  <c r="AK90" i="2"/>
  <c r="AK12" i="26"/>
  <c r="AJ90" i="2"/>
  <c r="AJ12" i="26" s="1"/>
  <c r="AI90" i="2"/>
  <c r="AI12" i="26" s="1"/>
  <c r="AG90" i="2"/>
  <c r="AG12" i="26" s="1"/>
  <c r="AF90" i="2"/>
  <c r="AF12" i="26"/>
  <c r="AE90" i="2"/>
  <c r="AE12" i="26" s="1"/>
  <c r="AD90" i="2"/>
  <c r="AD12" i="26" s="1"/>
  <c r="AC90" i="2"/>
  <c r="AC12" i="26" s="1"/>
  <c r="AB90" i="2"/>
  <c r="AB12" i="26"/>
  <c r="AA90" i="2"/>
  <c r="AA12" i="26"/>
  <c r="Z90" i="2"/>
  <c r="Z12" i="26" s="1"/>
  <c r="Y90" i="2"/>
  <c r="Y12" i="26" s="1"/>
  <c r="X90" i="2"/>
  <c r="X12" i="26" s="1"/>
  <c r="V12" i="26"/>
  <c r="U12" i="26"/>
  <c r="T12" i="26"/>
  <c r="S12" i="26"/>
  <c r="R12" i="26"/>
  <c r="Q12" i="26"/>
  <c r="Q24" i="26"/>
  <c r="P12" i="26"/>
  <c r="O12" i="26"/>
  <c r="N12" i="26"/>
  <c r="M12" i="26"/>
  <c r="K12" i="26"/>
  <c r="M36" i="26" s="1"/>
  <c r="J12" i="26"/>
  <c r="I12" i="26"/>
  <c r="H12" i="26"/>
  <c r="G12" i="26"/>
  <c r="F12" i="26"/>
  <c r="E12" i="26"/>
  <c r="D12" i="26"/>
  <c r="C12" i="26"/>
  <c r="B12" i="26"/>
  <c r="A12" i="26"/>
  <c r="AR89" i="2"/>
  <c r="AR11" i="26" s="1"/>
  <c r="N35" i="26" s="1"/>
  <c r="AQ89" i="2"/>
  <c r="AQ11" i="26" s="1"/>
  <c r="AQ23" i="26" s="1"/>
  <c r="AP89" i="2"/>
  <c r="AP11" i="26" s="1"/>
  <c r="AO89" i="2"/>
  <c r="AO11" i="26"/>
  <c r="AN89" i="2"/>
  <c r="AN11" i="26"/>
  <c r="AM89" i="2"/>
  <c r="AM11" i="26" s="1"/>
  <c r="AL89" i="2"/>
  <c r="AL11" i="26" s="1"/>
  <c r="AK89" i="2"/>
  <c r="AK11" i="26"/>
  <c r="AJ89" i="2"/>
  <c r="AJ11" i="26"/>
  <c r="AJ23" i="26" s="1"/>
  <c r="AI89" i="2"/>
  <c r="AI11" i="26" s="1"/>
  <c r="AG89" i="2"/>
  <c r="AG11" i="26" s="1"/>
  <c r="O35" i="26" s="1"/>
  <c r="AF89" i="2"/>
  <c r="AF11" i="26" s="1"/>
  <c r="AE89" i="2"/>
  <c r="AE11" i="26" s="1"/>
  <c r="AD89" i="2"/>
  <c r="AD11" i="26" s="1"/>
  <c r="AC89" i="2"/>
  <c r="AC11" i="26" s="1"/>
  <c r="AB89" i="2"/>
  <c r="AB11" i="26" s="1"/>
  <c r="AA89" i="2"/>
  <c r="AA11" i="26"/>
  <c r="Z89" i="2"/>
  <c r="Z11" i="26" s="1"/>
  <c r="Y89" i="2"/>
  <c r="Y11" i="26"/>
  <c r="Y23" i="26" s="1"/>
  <c r="X89" i="2"/>
  <c r="X11" i="26"/>
  <c r="V11" i="26"/>
  <c r="U11" i="26"/>
  <c r="T11" i="26"/>
  <c r="S11" i="26"/>
  <c r="S23" i="26" s="1"/>
  <c r="R11" i="26"/>
  <c r="Q11" i="26"/>
  <c r="P11" i="26"/>
  <c r="O11" i="26"/>
  <c r="N11" i="26"/>
  <c r="N23" i="26" s="1"/>
  <c r="M11" i="26"/>
  <c r="F48" i="26" s="1"/>
  <c r="F89" i="8" s="1"/>
  <c r="K11" i="26"/>
  <c r="M35" i="26" s="1"/>
  <c r="J11" i="26"/>
  <c r="I11" i="26"/>
  <c r="H11" i="26"/>
  <c r="G11" i="26"/>
  <c r="F11" i="26"/>
  <c r="E11" i="26"/>
  <c r="D11" i="26"/>
  <c r="D23" i="26" s="1"/>
  <c r="C11" i="26"/>
  <c r="B11" i="26"/>
  <c r="A11" i="26"/>
  <c r="AR88" i="2"/>
  <c r="AR10" i="26" s="1"/>
  <c r="AQ88" i="2"/>
  <c r="AQ10" i="26" s="1"/>
  <c r="AP88" i="2"/>
  <c r="AP10" i="26"/>
  <c r="AO88" i="2"/>
  <c r="AO10" i="26" s="1"/>
  <c r="AN88" i="2"/>
  <c r="AN10" i="26" s="1"/>
  <c r="AM88" i="2"/>
  <c r="AM10" i="26" s="1"/>
  <c r="AL88" i="2"/>
  <c r="AL10" i="26"/>
  <c r="AK88" i="2"/>
  <c r="AK10" i="26" s="1"/>
  <c r="AJ88" i="2"/>
  <c r="AJ10" i="26" s="1"/>
  <c r="AJ22" i="26" s="1"/>
  <c r="AI88" i="2"/>
  <c r="AI10" i="26"/>
  <c r="AG88" i="2"/>
  <c r="AG10" i="26" s="1"/>
  <c r="O34" i="26" s="1"/>
  <c r="AF88" i="2"/>
  <c r="AF10" i="26" s="1"/>
  <c r="AE88" i="2"/>
  <c r="AE10" i="26" s="1"/>
  <c r="AD88" i="2"/>
  <c r="AD10" i="26"/>
  <c r="AC88" i="2"/>
  <c r="AC10" i="26" s="1"/>
  <c r="AB88" i="2"/>
  <c r="AB10" i="26" s="1"/>
  <c r="AA88" i="2"/>
  <c r="AA10" i="26"/>
  <c r="Z88" i="2"/>
  <c r="Z10" i="26" s="1"/>
  <c r="Y88" i="2"/>
  <c r="Y10" i="26" s="1"/>
  <c r="X88" i="2"/>
  <c r="X10" i="26" s="1"/>
  <c r="V10" i="26"/>
  <c r="L34" i="26" s="1"/>
  <c r="U10" i="26"/>
  <c r="T10" i="26"/>
  <c r="S10" i="26"/>
  <c r="R10" i="26"/>
  <c r="Q10" i="26"/>
  <c r="P10" i="26"/>
  <c r="O10" i="26"/>
  <c r="N10" i="26"/>
  <c r="M10" i="26"/>
  <c r="K10" i="26"/>
  <c r="M34" i="26" s="1"/>
  <c r="J10" i="26"/>
  <c r="I10" i="26"/>
  <c r="H10" i="26"/>
  <c r="G10" i="26"/>
  <c r="F10" i="26"/>
  <c r="E10" i="26"/>
  <c r="D10" i="26"/>
  <c r="C10" i="26"/>
  <c r="B10" i="26"/>
  <c r="A10" i="26"/>
  <c r="AR87" i="2"/>
  <c r="AR9" i="26"/>
  <c r="AQ87" i="2"/>
  <c r="AQ9" i="26" s="1"/>
  <c r="AP87" i="2"/>
  <c r="AP9" i="26" s="1"/>
  <c r="AO87" i="2"/>
  <c r="AO9" i="26"/>
  <c r="AN87" i="2"/>
  <c r="AN9" i="26" s="1"/>
  <c r="AM87" i="2"/>
  <c r="AM9" i="26" s="1"/>
  <c r="AL87" i="2"/>
  <c r="AL9" i="26" s="1"/>
  <c r="AK87" i="2"/>
  <c r="AK9" i="26" s="1"/>
  <c r="AJ87" i="2"/>
  <c r="AJ9" i="26" s="1"/>
  <c r="AI87" i="2"/>
  <c r="AI9" i="26"/>
  <c r="AG87" i="2"/>
  <c r="AG9" i="26"/>
  <c r="O33" i="26"/>
  <c r="AF87" i="2"/>
  <c r="AF9" i="26" s="1"/>
  <c r="AE87" i="2"/>
  <c r="AE9" i="26" s="1"/>
  <c r="AE21" i="26" s="1"/>
  <c r="AD87" i="2"/>
  <c r="AD9" i="26"/>
  <c r="AC87" i="2"/>
  <c r="AC9" i="26" s="1"/>
  <c r="AB87" i="2"/>
  <c r="AB9" i="26"/>
  <c r="AA87" i="2"/>
  <c r="AA9" i="26"/>
  <c r="Z87" i="2"/>
  <c r="Z9" i="26" s="1"/>
  <c r="Y87" i="2"/>
  <c r="Y9" i="26"/>
  <c r="X87" i="2"/>
  <c r="X9" i="26" s="1"/>
  <c r="V9" i="26"/>
  <c r="L33" i="26" s="1"/>
  <c r="U9" i="26"/>
  <c r="T9" i="26"/>
  <c r="S9" i="26"/>
  <c r="R9" i="26"/>
  <c r="Q9" i="26"/>
  <c r="P9" i="26"/>
  <c r="O9" i="26"/>
  <c r="N9" i="26"/>
  <c r="M9" i="26"/>
  <c r="K9" i="26"/>
  <c r="M33" i="26" s="1"/>
  <c r="J9" i="26"/>
  <c r="I9" i="26"/>
  <c r="H9" i="26"/>
  <c r="G9" i="26"/>
  <c r="F9" i="26"/>
  <c r="E9" i="26"/>
  <c r="D9" i="26"/>
  <c r="C9" i="26"/>
  <c r="B9" i="26"/>
  <c r="A9" i="26"/>
  <c r="AR86" i="2"/>
  <c r="AR8" i="26"/>
  <c r="AQ86" i="2"/>
  <c r="AQ8" i="26" s="1"/>
  <c r="AP86" i="2"/>
  <c r="AP8" i="26" s="1"/>
  <c r="AO86" i="2"/>
  <c r="AO8" i="26" s="1"/>
  <c r="AN86" i="2"/>
  <c r="AN8" i="26" s="1"/>
  <c r="AN20" i="26" s="1"/>
  <c r="AM86" i="2"/>
  <c r="AM8" i="26" s="1"/>
  <c r="AL86" i="2"/>
  <c r="AL8" i="26" s="1"/>
  <c r="AK86" i="2"/>
  <c r="AK8" i="26" s="1"/>
  <c r="AJ86" i="2"/>
  <c r="AJ8" i="26" s="1"/>
  <c r="AI86" i="2"/>
  <c r="AI8" i="26" s="1"/>
  <c r="AG86" i="2"/>
  <c r="AG8" i="26"/>
  <c r="O32" i="26" s="1"/>
  <c r="AF86" i="2"/>
  <c r="AF8" i="26" s="1"/>
  <c r="AE86" i="2"/>
  <c r="AE8" i="26"/>
  <c r="AD86" i="2"/>
  <c r="AD8" i="26" s="1"/>
  <c r="AC86" i="2"/>
  <c r="AC8" i="26" s="1"/>
  <c r="AB86" i="2"/>
  <c r="AB8" i="26" s="1"/>
  <c r="AA86" i="2"/>
  <c r="AA8" i="26" s="1"/>
  <c r="Z86" i="2"/>
  <c r="Z8" i="26"/>
  <c r="Y86" i="2"/>
  <c r="Y8" i="26"/>
  <c r="X86" i="2"/>
  <c r="X8" i="26" s="1"/>
  <c r="V8" i="26"/>
  <c r="U8" i="26"/>
  <c r="T8" i="26"/>
  <c r="S8" i="26"/>
  <c r="R8" i="26"/>
  <c r="Q8" i="26"/>
  <c r="P8" i="26"/>
  <c r="O8" i="26"/>
  <c r="N8" i="26"/>
  <c r="N20" i="26" s="1"/>
  <c r="M8" i="26"/>
  <c r="K8" i="26"/>
  <c r="M32" i="26" s="1"/>
  <c r="J8" i="26"/>
  <c r="I8" i="26"/>
  <c r="H8" i="26"/>
  <c r="G8" i="26"/>
  <c r="F8" i="26"/>
  <c r="E8" i="26"/>
  <c r="D8" i="26"/>
  <c r="C8" i="26"/>
  <c r="B8" i="26"/>
  <c r="A8" i="26"/>
  <c r="AR85" i="2"/>
  <c r="AR7" i="26" s="1"/>
  <c r="AQ85" i="2"/>
  <c r="AQ7" i="26" s="1"/>
  <c r="AP85" i="2"/>
  <c r="AP7" i="26" s="1"/>
  <c r="AO85" i="2"/>
  <c r="AO7" i="26" s="1"/>
  <c r="AN85" i="2"/>
  <c r="AN7" i="26" s="1"/>
  <c r="AM85" i="2"/>
  <c r="AM7" i="26" s="1"/>
  <c r="AL85" i="2"/>
  <c r="AL7" i="26" s="1"/>
  <c r="AK85" i="2"/>
  <c r="AK7" i="26" s="1"/>
  <c r="AJ85" i="2"/>
  <c r="AJ7" i="26"/>
  <c r="AI85" i="2"/>
  <c r="AI7" i="26" s="1"/>
  <c r="AG85" i="2"/>
  <c r="AG7" i="26"/>
  <c r="O31" i="26" s="1"/>
  <c r="AF85" i="2"/>
  <c r="AF7" i="26" s="1"/>
  <c r="AE85" i="2"/>
  <c r="AE7" i="26" s="1"/>
  <c r="AD85" i="2"/>
  <c r="AD7" i="26" s="1"/>
  <c r="AC85" i="2"/>
  <c r="AC7" i="26" s="1"/>
  <c r="AB85" i="2"/>
  <c r="AB7" i="26"/>
  <c r="AA85" i="2"/>
  <c r="AA7" i="26" s="1"/>
  <c r="Z85" i="2"/>
  <c r="Z7" i="26" s="1"/>
  <c r="Y85" i="2"/>
  <c r="Y7" i="26" s="1"/>
  <c r="X85" i="2"/>
  <c r="X7" i="26" s="1"/>
  <c r="V7" i="26"/>
  <c r="L31" i="26" s="1"/>
  <c r="U7" i="26"/>
  <c r="T7" i="26"/>
  <c r="S7" i="26"/>
  <c r="R7" i="26"/>
  <c r="Q7" i="26"/>
  <c r="P7" i="26"/>
  <c r="O7" i="26"/>
  <c r="N7" i="26"/>
  <c r="M7" i="26"/>
  <c r="K7" i="26"/>
  <c r="M31" i="26"/>
  <c r="J7" i="26"/>
  <c r="I7" i="26"/>
  <c r="H7" i="26"/>
  <c r="G7" i="26"/>
  <c r="F7" i="26"/>
  <c r="E7" i="26"/>
  <c r="D7" i="26"/>
  <c r="C7" i="26"/>
  <c r="B7" i="26"/>
  <c r="A7" i="26"/>
  <c r="AR84" i="2"/>
  <c r="AR6" i="26" s="1"/>
  <c r="AQ84" i="2"/>
  <c r="AQ6" i="26" s="1"/>
  <c r="AP84" i="2"/>
  <c r="AP6" i="26" s="1"/>
  <c r="AO84" i="2"/>
  <c r="AO6" i="26" s="1"/>
  <c r="AN84" i="2"/>
  <c r="AN6" i="26" s="1"/>
  <c r="AM84" i="2"/>
  <c r="AM6" i="26"/>
  <c r="AL84" i="2"/>
  <c r="AL6" i="26" s="1"/>
  <c r="AK84" i="2"/>
  <c r="AK6" i="26"/>
  <c r="AK18" i="26" s="1"/>
  <c r="AJ84" i="2"/>
  <c r="AJ6" i="26" s="1"/>
  <c r="AI84" i="2"/>
  <c r="AI6" i="26"/>
  <c r="AG84" i="2"/>
  <c r="AG6" i="26"/>
  <c r="O30" i="26" s="1"/>
  <c r="AF84" i="2"/>
  <c r="AF6" i="26" s="1"/>
  <c r="AE84" i="2"/>
  <c r="AE6" i="26" s="1"/>
  <c r="AD84" i="2"/>
  <c r="AD6" i="26"/>
  <c r="AC84" i="2"/>
  <c r="AC6" i="26" s="1"/>
  <c r="AB84" i="2"/>
  <c r="AB6" i="26"/>
  <c r="AA84" i="2"/>
  <c r="AA6" i="26" s="1"/>
  <c r="Z84" i="2"/>
  <c r="Z6" i="26" s="1"/>
  <c r="Y84" i="2"/>
  <c r="Y6" i="26" s="1"/>
  <c r="X84" i="2"/>
  <c r="X6" i="26"/>
  <c r="V6" i="26"/>
  <c r="L30" i="26" s="1"/>
  <c r="U6" i="26"/>
  <c r="T6" i="26"/>
  <c r="S6" i="26"/>
  <c r="R6" i="26"/>
  <c r="Q6" i="26"/>
  <c r="P6" i="26"/>
  <c r="P18" i="26" s="1"/>
  <c r="O6" i="26"/>
  <c r="N6" i="26"/>
  <c r="M6" i="26"/>
  <c r="F43" i="26" s="1"/>
  <c r="F84" i="8" s="1"/>
  <c r="K6" i="26"/>
  <c r="M30" i="26"/>
  <c r="J6" i="26"/>
  <c r="I6" i="26"/>
  <c r="H6" i="26"/>
  <c r="G6" i="26"/>
  <c r="F6" i="26"/>
  <c r="E6" i="26"/>
  <c r="D6" i="26"/>
  <c r="C6" i="26"/>
  <c r="B6" i="26"/>
  <c r="B43" i="26"/>
  <c r="B84" i="8" s="1"/>
  <c r="A6" i="26"/>
  <c r="AR83" i="2"/>
  <c r="AR5" i="26" s="1"/>
  <c r="N29" i="26" s="1"/>
  <c r="AQ83" i="2"/>
  <c r="AQ5" i="26" s="1"/>
  <c r="AP83" i="2"/>
  <c r="AP5" i="26"/>
  <c r="AO83" i="2"/>
  <c r="AO5" i="26" s="1"/>
  <c r="AN83" i="2"/>
  <c r="AN5" i="26"/>
  <c r="AM83" i="2"/>
  <c r="AM5" i="26" s="1"/>
  <c r="AM17" i="26" s="1"/>
  <c r="AL83" i="2"/>
  <c r="AL5" i="26" s="1"/>
  <c r="AK83" i="2"/>
  <c r="AK5" i="26" s="1"/>
  <c r="AJ83" i="2"/>
  <c r="AJ5" i="26" s="1"/>
  <c r="AI83" i="2"/>
  <c r="AI5" i="26"/>
  <c r="AG83" i="2"/>
  <c r="AG5" i="26" s="1"/>
  <c r="O29" i="26" s="1"/>
  <c r="AF83" i="2"/>
  <c r="AF5" i="26" s="1"/>
  <c r="AE83" i="2"/>
  <c r="AE5" i="26" s="1"/>
  <c r="AD83" i="2"/>
  <c r="AD5" i="26"/>
  <c r="AC83" i="2"/>
  <c r="AC5" i="26" s="1"/>
  <c r="AB83" i="2"/>
  <c r="AB5" i="26" s="1"/>
  <c r="AA83" i="2"/>
  <c r="AA5" i="26"/>
  <c r="Z83" i="2"/>
  <c r="Z5" i="26" s="1"/>
  <c r="Y83" i="2"/>
  <c r="Y5" i="26" s="1"/>
  <c r="Y17" i="26"/>
  <c r="X83" i="2"/>
  <c r="X5" i="26" s="1"/>
  <c r="V5" i="26"/>
  <c r="L29" i="26" s="1"/>
  <c r="U5" i="26"/>
  <c r="T5" i="26"/>
  <c r="S5" i="26"/>
  <c r="R5" i="26"/>
  <c r="Q5" i="26"/>
  <c r="P5" i="26"/>
  <c r="O5" i="26"/>
  <c r="N5" i="26"/>
  <c r="M5" i="26"/>
  <c r="K5" i="26"/>
  <c r="M29" i="26" s="1"/>
  <c r="J5" i="26"/>
  <c r="I5" i="26"/>
  <c r="H5" i="26"/>
  <c r="G5" i="26"/>
  <c r="F5" i="26"/>
  <c r="E5" i="26"/>
  <c r="D5" i="26"/>
  <c r="C5" i="26"/>
  <c r="B5" i="26"/>
  <c r="B42" i="26" s="1"/>
  <c r="B83" i="8" s="1"/>
  <c r="A5" i="26"/>
  <c r="AR82" i="2"/>
  <c r="AR4" i="26" s="1"/>
  <c r="AQ82" i="2"/>
  <c r="AQ4" i="26"/>
  <c r="AP82" i="2"/>
  <c r="AP4" i="26" s="1"/>
  <c r="AP20" i="26" s="1"/>
  <c r="AO82" i="2"/>
  <c r="AO4" i="26"/>
  <c r="AN82" i="2"/>
  <c r="AN4" i="26" s="1"/>
  <c r="AN19" i="26" s="1"/>
  <c r="AM82" i="2"/>
  <c r="AM4" i="26"/>
  <c r="AM24" i="26"/>
  <c r="AL82" i="2"/>
  <c r="AL4" i="26"/>
  <c r="AK82" i="2"/>
  <c r="AK4" i="26" s="1"/>
  <c r="AJ82" i="2"/>
  <c r="AJ4" i="26" s="1"/>
  <c r="AI82" i="2"/>
  <c r="AI4" i="26"/>
  <c r="AG82" i="2"/>
  <c r="AG4" i="26"/>
  <c r="AF82" i="2"/>
  <c r="AF4" i="26" s="1"/>
  <c r="AF23" i="26" s="1"/>
  <c r="AE82" i="2"/>
  <c r="AE4" i="26" s="1"/>
  <c r="AD82" i="2"/>
  <c r="AD4" i="26"/>
  <c r="AC82" i="2"/>
  <c r="AC4" i="26" s="1"/>
  <c r="AB82" i="2"/>
  <c r="AB4" i="26" s="1"/>
  <c r="AA82" i="2"/>
  <c r="AA4" i="26"/>
  <c r="Z82" i="2"/>
  <c r="Z4" i="26" s="1"/>
  <c r="Y82" i="2"/>
  <c r="Y4" i="26" s="1"/>
  <c r="X82" i="2"/>
  <c r="X4" i="26" s="1"/>
  <c r="X19" i="26" s="1"/>
  <c r="V4" i="26"/>
  <c r="U4" i="26"/>
  <c r="T4" i="26"/>
  <c r="S4" i="26"/>
  <c r="S22" i="26"/>
  <c r="R4" i="26"/>
  <c r="Q4" i="26"/>
  <c r="P4" i="26"/>
  <c r="O4" i="26"/>
  <c r="N4" i="26"/>
  <c r="N16" i="26" s="1"/>
  <c r="M4" i="26"/>
  <c r="K4" i="26"/>
  <c r="J4" i="26"/>
  <c r="I4" i="26"/>
  <c r="I19" i="26" s="1"/>
  <c r="H4" i="26"/>
  <c r="H24" i="26" s="1"/>
  <c r="G4" i="26"/>
  <c r="F4" i="26"/>
  <c r="E4" i="26"/>
  <c r="D4" i="26"/>
  <c r="C4" i="26"/>
  <c r="C23" i="26" s="1"/>
  <c r="A4" i="26"/>
  <c r="AQ3" i="26"/>
  <c r="AP3" i="26"/>
  <c r="AO3" i="26"/>
  <c r="AN3" i="26"/>
  <c r="AK3" i="26"/>
  <c r="AF3" i="26"/>
  <c r="AA3" i="26"/>
  <c r="Z3" i="26"/>
  <c r="Y3" i="26"/>
  <c r="X3" i="26"/>
  <c r="V3" i="26"/>
  <c r="U3" i="26"/>
  <c r="T3" i="26"/>
  <c r="S3" i="26"/>
  <c r="R3" i="26"/>
  <c r="Q3" i="26"/>
  <c r="P3" i="26"/>
  <c r="O3" i="26"/>
  <c r="N3" i="26"/>
  <c r="M3" i="26"/>
  <c r="K3" i="26"/>
  <c r="J3" i="26"/>
  <c r="I3" i="26"/>
  <c r="H3" i="26"/>
  <c r="G3" i="26"/>
  <c r="F3" i="26"/>
  <c r="E3" i="26"/>
  <c r="D3" i="26"/>
  <c r="C3" i="26"/>
  <c r="B3" i="26"/>
  <c r="A1" i="26"/>
  <c r="B4" i="26"/>
  <c r="AR77" i="2"/>
  <c r="AR12" i="25" s="1"/>
  <c r="AQ77" i="2"/>
  <c r="AQ12" i="25" s="1"/>
  <c r="AP77" i="2"/>
  <c r="AP12" i="25"/>
  <c r="AO77" i="2"/>
  <c r="AO12" i="25" s="1"/>
  <c r="AN77" i="2"/>
  <c r="AN12" i="25" s="1"/>
  <c r="AM77" i="2"/>
  <c r="AM12" i="25" s="1"/>
  <c r="AL77" i="2"/>
  <c r="AL12" i="25"/>
  <c r="AK77" i="2"/>
  <c r="AK12" i="25"/>
  <c r="AJ77" i="2"/>
  <c r="AJ12" i="25" s="1"/>
  <c r="AI77" i="2"/>
  <c r="AI12" i="25" s="1"/>
  <c r="AG77" i="2"/>
  <c r="AG12" i="25" s="1"/>
  <c r="O36" i="25" s="1"/>
  <c r="AF77" i="2"/>
  <c r="AF12" i="25" s="1"/>
  <c r="AE77" i="2"/>
  <c r="AE12" i="25" s="1"/>
  <c r="AD77" i="2"/>
  <c r="AD12" i="25" s="1"/>
  <c r="AC77" i="2"/>
  <c r="AC12" i="25"/>
  <c r="AB77" i="2"/>
  <c r="AB12" i="25" s="1"/>
  <c r="AA77" i="2"/>
  <c r="AA12" i="25"/>
  <c r="Z77" i="2"/>
  <c r="Z12" i="25" s="1"/>
  <c r="Y77" i="2"/>
  <c r="Y12" i="25" s="1"/>
  <c r="X77" i="2"/>
  <c r="X12" i="25" s="1"/>
  <c r="V12" i="25"/>
  <c r="L36" i="25" s="1"/>
  <c r="U12" i="25"/>
  <c r="T12" i="25"/>
  <c r="S12" i="25"/>
  <c r="R12" i="25"/>
  <c r="Q12" i="25"/>
  <c r="P12" i="25"/>
  <c r="O12" i="25"/>
  <c r="N12" i="25"/>
  <c r="M12" i="25"/>
  <c r="K12" i="25"/>
  <c r="M36" i="25"/>
  <c r="J12" i="25"/>
  <c r="I12" i="25"/>
  <c r="H12" i="25"/>
  <c r="G12" i="25"/>
  <c r="F12" i="25"/>
  <c r="E12" i="25"/>
  <c r="D12" i="25"/>
  <c r="C12" i="25"/>
  <c r="B12" i="25"/>
  <c r="A12" i="25"/>
  <c r="AR76" i="2"/>
  <c r="AR11" i="25" s="1"/>
  <c r="N35" i="25" s="1"/>
  <c r="AQ76" i="2"/>
  <c r="AQ11" i="25" s="1"/>
  <c r="AP76" i="2"/>
  <c r="AP11" i="25"/>
  <c r="AO76" i="2"/>
  <c r="AO11" i="25" s="1"/>
  <c r="AN76" i="2"/>
  <c r="AN11" i="25"/>
  <c r="AM76" i="2"/>
  <c r="AM11" i="25" s="1"/>
  <c r="AL76" i="2"/>
  <c r="AL11" i="25" s="1"/>
  <c r="AK76" i="2"/>
  <c r="AK11" i="25" s="1"/>
  <c r="AJ76" i="2"/>
  <c r="AJ11" i="25" s="1"/>
  <c r="AI76" i="2"/>
  <c r="AI11" i="25"/>
  <c r="AG76" i="2"/>
  <c r="AG11" i="25" s="1"/>
  <c r="O35" i="25" s="1"/>
  <c r="AF76" i="2"/>
  <c r="AF11" i="25" s="1"/>
  <c r="AE76" i="2"/>
  <c r="AE11" i="25" s="1"/>
  <c r="AD76" i="2"/>
  <c r="AD11" i="25"/>
  <c r="AC76" i="2"/>
  <c r="AC11" i="25" s="1"/>
  <c r="AB76" i="2"/>
  <c r="AB11" i="25" s="1"/>
  <c r="AA76" i="2"/>
  <c r="AA11" i="25" s="1"/>
  <c r="Z76" i="2"/>
  <c r="Z11" i="25"/>
  <c r="Y76" i="2"/>
  <c r="Y11" i="25" s="1"/>
  <c r="X76" i="2"/>
  <c r="X11" i="25" s="1"/>
  <c r="X23" i="25" s="1"/>
  <c r="V11" i="25"/>
  <c r="L35" i="25"/>
  <c r="U11" i="25"/>
  <c r="T11" i="25"/>
  <c r="S11" i="25"/>
  <c r="R11" i="25"/>
  <c r="Q11" i="25"/>
  <c r="P11" i="25"/>
  <c r="O11" i="25"/>
  <c r="N11" i="25"/>
  <c r="M11" i="25"/>
  <c r="K11" i="25"/>
  <c r="M35" i="25" s="1"/>
  <c r="J11" i="25"/>
  <c r="I11" i="25"/>
  <c r="H11" i="25"/>
  <c r="G11" i="25"/>
  <c r="F11" i="25"/>
  <c r="E11" i="25"/>
  <c r="D11" i="25"/>
  <c r="C11" i="25"/>
  <c r="B11" i="25"/>
  <c r="A11" i="25"/>
  <c r="AR75" i="2"/>
  <c r="AR10" i="25"/>
  <c r="AQ75" i="2"/>
  <c r="AQ10" i="25" s="1"/>
  <c r="AP75" i="2"/>
  <c r="AP10" i="25"/>
  <c r="AO75" i="2"/>
  <c r="AO10" i="25" s="1"/>
  <c r="AN75" i="2"/>
  <c r="AN10" i="25"/>
  <c r="AM75" i="2"/>
  <c r="AM10" i="25" s="1"/>
  <c r="AL75" i="2"/>
  <c r="AL10" i="25" s="1"/>
  <c r="AK75" i="2"/>
  <c r="AK10" i="25" s="1"/>
  <c r="AJ75" i="2"/>
  <c r="AJ10" i="25" s="1"/>
  <c r="AI75" i="2"/>
  <c r="AI10" i="25" s="1"/>
  <c r="AG75" i="2"/>
  <c r="AG10" i="25" s="1"/>
  <c r="AF75" i="2"/>
  <c r="AF10" i="25"/>
  <c r="AE75" i="2"/>
  <c r="AE10" i="25" s="1"/>
  <c r="AD75" i="2"/>
  <c r="AD10" i="25" s="1"/>
  <c r="AD22" i="25" s="1"/>
  <c r="AC75" i="2"/>
  <c r="AC10" i="25" s="1"/>
  <c r="AB75" i="2"/>
  <c r="AB10" i="25" s="1"/>
  <c r="AA75" i="2"/>
  <c r="AA10" i="25" s="1"/>
  <c r="Z75" i="2"/>
  <c r="Z10" i="25" s="1"/>
  <c r="Y75" i="2"/>
  <c r="Y10" i="25" s="1"/>
  <c r="X75" i="2"/>
  <c r="X10" i="25" s="1"/>
  <c r="X22" i="25" s="1"/>
  <c r="V10" i="25"/>
  <c r="L34" i="25" s="1"/>
  <c r="U10" i="25"/>
  <c r="T10" i="25"/>
  <c r="S10" i="25"/>
  <c r="R10" i="25"/>
  <c r="Q10" i="25"/>
  <c r="P10" i="25"/>
  <c r="O10" i="25"/>
  <c r="N10" i="25"/>
  <c r="M10" i="25"/>
  <c r="K10" i="25"/>
  <c r="M34" i="25" s="1"/>
  <c r="J10" i="25"/>
  <c r="I10" i="25"/>
  <c r="H10" i="25"/>
  <c r="G10" i="25"/>
  <c r="F10" i="25"/>
  <c r="E10" i="25"/>
  <c r="D10" i="25"/>
  <c r="C10" i="25"/>
  <c r="B10" i="25"/>
  <c r="A10" i="25"/>
  <c r="AR74" i="2"/>
  <c r="AR9" i="25" s="1"/>
  <c r="AQ74" i="2"/>
  <c r="AQ9" i="25" s="1"/>
  <c r="AP74" i="2"/>
  <c r="AP9" i="25" s="1"/>
  <c r="AO74" i="2"/>
  <c r="AO9" i="25" s="1"/>
  <c r="AN74" i="2"/>
  <c r="AN9" i="25" s="1"/>
  <c r="AM74" i="2"/>
  <c r="AM9" i="25"/>
  <c r="AL74" i="2"/>
  <c r="AL9" i="25" s="1"/>
  <c r="AK74" i="2"/>
  <c r="AK9" i="25"/>
  <c r="AJ74" i="2"/>
  <c r="AJ9" i="25" s="1"/>
  <c r="AI74" i="2"/>
  <c r="AI9" i="25"/>
  <c r="AG74" i="2"/>
  <c r="AG9" i="25" s="1"/>
  <c r="O33" i="25" s="1"/>
  <c r="AF74" i="2"/>
  <c r="AF9" i="25" s="1"/>
  <c r="AE74" i="2"/>
  <c r="AE9" i="25"/>
  <c r="AD74" i="2"/>
  <c r="AD9" i="25" s="1"/>
  <c r="AC74" i="2"/>
  <c r="AC9" i="25"/>
  <c r="AB74" i="2"/>
  <c r="AB9" i="25" s="1"/>
  <c r="AA74" i="2"/>
  <c r="AA9" i="25"/>
  <c r="Z74" i="2"/>
  <c r="Z9" i="25" s="1"/>
  <c r="Y74" i="2"/>
  <c r="Y9" i="25" s="1"/>
  <c r="X74" i="2"/>
  <c r="X9" i="25" s="1"/>
  <c r="V9" i="25"/>
  <c r="U9" i="25"/>
  <c r="T9" i="25"/>
  <c r="S9" i="25"/>
  <c r="R9" i="25"/>
  <c r="Q9" i="25"/>
  <c r="P9" i="25"/>
  <c r="O9" i="25"/>
  <c r="N9" i="25"/>
  <c r="M9" i="25"/>
  <c r="K9" i="25"/>
  <c r="M33" i="25"/>
  <c r="J9" i="25"/>
  <c r="I9" i="25"/>
  <c r="H9" i="25"/>
  <c r="G9" i="25"/>
  <c r="F9" i="25"/>
  <c r="E9" i="25"/>
  <c r="D9" i="25"/>
  <c r="C9" i="25"/>
  <c r="B9" i="25"/>
  <c r="A9" i="25"/>
  <c r="AR73" i="2"/>
  <c r="AR8" i="25"/>
  <c r="AQ73" i="2"/>
  <c r="AQ8" i="25" s="1"/>
  <c r="AP73" i="2"/>
  <c r="AP8" i="25" s="1"/>
  <c r="AO73" i="2"/>
  <c r="AO8" i="25"/>
  <c r="AN73" i="2"/>
  <c r="AN8" i="25" s="1"/>
  <c r="AM73" i="2"/>
  <c r="AM8" i="25"/>
  <c r="AL73" i="2"/>
  <c r="AL8" i="25" s="1"/>
  <c r="AK73" i="2"/>
  <c r="AK8" i="25" s="1"/>
  <c r="AK20" i="25" s="1"/>
  <c r="AJ73" i="2"/>
  <c r="AJ8" i="25"/>
  <c r="AI73" i="2"/>
  <c r="AI8" i="25" s="1"/>
  <c r="AG73" i="2"/>
  <c r="AG8" i="25" s="1"/>
  <c r="O32" i="25" s="1"/>
  <c r="AF73" i="2"/>
  <c r="AF8" i="25" s="1"/>
  <c r="AE73" i="2"/>
  <c r="AE8" i="25" s="1"/>
  <c r="AD73" i="2"/>
  <c r="AD8" i="25" s="1"/>
  <c r="AC73" i="2"/>
  <c r="AC8" i="25" s="1"/>
  <c r="AB73" i="2"/>
  <c r="AB8" i="25"/>
  <c r="AA73" i="2"/>
  <c r="AA8" i="25" s="1"/>
  <c r="Z73" i="2"/>
  <c r="Z8" i="25" s="1"/>
  <c r="Y73" i="2"/>
  <c r="Y8" i="25" s="1"/>
  <c r="X73" i="2"/>
  <c r="X8" i="25" s="1"/>
  <c r="V8" i="25"/>
  <c r="L32" i="25" s="1"/>
  <c r="U8" i="25"/>
  <c r="T8" i="25"/>
  <c r="S8" i="25"/>
  <c r="R8" i="25"/>
  <c r="Q8" i="25"/>
  <c r="P8" i="25"/>
  <c r="O8" i="25"/>
  <c r="N8" i="25"/>
  <c r="M8" i="25"/>
  <c r="K8" i="25"/>
  <c r="M32" i="25" s="1"/>
  <c r="J8" i="25"/>
  <c r="I8" i="25"/>
  <c r="H8" i="25"/>
  <c r="G8" i="25"/>
  <c r="F8" i="25"/>
  <c r="E8" i="25"/>
  <c r="D8" i="25"/>
  <c r="C8" i="25"/>
  <c r="B8" i="25"/>
  <c r="A8" i="25"/>
  <c r="AR72" i="2"/>
  <c r="AR7" i="25" s="1"/>
  <c r="AQ72" i="2"/>
  <c r="AQ7" i="25" s="1"/>
  <c r="AP72" i="2"/>
  <c r="AP7" i="25"/>
  <c r="AO72" i="2"/>
  <c r="AO7" i="25" s="1"/>
  <c r="AN72" i="2"/>
  <c r="AN7" i="25" s="1"/>
  <c r="AM72" i="2"/>
  <c r="AM7" i="25" s="1"/>
  <c r="AL72" i="2"/>
  <c r="AL7" i="25"/>
  <c r="AK72" i="2"/>
  <c r="AK7" i="25" s="1"/>
  <c r="AJ72" i="2"/>
  <c r="AJ7" i="25" s="1"/>
  <c r="AI72" i="2"/>
  <c r="AI7" i="25" s="1"/>
  <c r="AG72" i="2"/>
  <c r="AG7" i="25" s="1"/>
  <c r="O31" i="25" s="1"/>
  <c r="AF72" i="2"/>
  <c r="AF7" i="25" s="1"/>
  <c r="AE72" i="2"/>
  <c r="AE7" i="25" s="1"/>
  <c r="AD72" i="2"/>
  <c r="AD7" i="25" s="1"/>
  <c r="AC72" i="2"/>
  <c r="AC7" i="25" s="1"/>
  <c r="AB72" i="2"/>
  <c r="AB7" i="25" s="1"/>
  <c r="AA72" i="2"/>
  <c r="AA7" i="25" s="1"/>
  <c r="Z72" i="2"/>
  <c r="Z7" i="25" s="1"/>
  <c r="Y72" i="2"/>
  <c r="Y7" i="25"/>
  <c r="X72" i="2"/>
  <c r="X7" i="25" s="1"/>
  <c r="V7" i="25"/>
  <c r="U7" i="25"/>
  <c r="T7" i="25"/>
  <c r="S7" i="25"/>
  <c r="R7" i="25"/>
  <c r="Q7" i="25"/>
  <c r="P7" i="25"/>
  <c r="O7" i="25"/>
  <c r="O19" i="25" s="1"/>
  <c r="N7" i="25"/>
  <c r="M7" i="25"/>
  <c r="K7" i="25"/>
  <c r="M31" i="25" s="1"/>
  <c r="J7" i="25"/>
  <c r="I7" i="25"/>
  <c r="H7" i="25"/>
  <c r="G7" i="25"/>
  <c r="F7" i="25"/>
  <c r="E7" i="25"/>
  <c r="D7" i="25"/>
  <c r="C7" i="25"/>
  <c r="B7" i="25"/>
  <c r="A7" i="25"/>
  <c r="AR71" i="2"/>
  <c r="AR6" i="25"/>
  <c r="N30" i="25" s="1"/>
  <c r="AQ71" i="2"/>
  <c r="AQ6" i="25" s="1"/>
  <c r="AP71" i="2"/>
  <c r="AP6" i="25" s="1"/>
  <c r="AP18" i="25" s="1"/>
  <c r="AO71" i="2"/>
  <c r="AO6" i="25" s="1"/>
  <c r="AN71" i="2"/>
  <c r="AN6" i="25" s="1"/>
  <c r="AM71" i="2"/>
  <c r="AM6" i="25"/>
  <c r="AL71" i="2"/>
  <c r="AL6" i="25" s="1"/>
  <c r="AK71" i="2"/>
  <c r="AK6" i="25"/>
  <c r="AJ71" i="2"/>
  <c r="AJ6" i="25" s="1"/>
  <c r="AI71" i="2"/>
  <c r="AI6" i="25" s="1"/>
  <c r="AG71" i="2"/>
  <c r="AG6" i="25" s="1"/>
  <c r="AF71" i="2"/>
  <c r="AF6" i="25" s="1"/>
  <c r="AE71" i="2"/>
  <c r="AE6" i="25" s="1"/>
  <c r="AD71" i="2"/>
  <c r="AD6" i="25" s="1"/>
  <c r="AC71" i="2"/>
  <c r="AC6" i="25" s="1"/>
  <c r="AB71" i="2"/>
  <c r="AB6" i="25" s="1"/>
  <c r="AA71" i="2"/>
  <c r="AA6" i="25" s="1"/>
  <c r="Z71" i="2"/>
  <c r="Z6" i="25" s="1"/>
  <c r="Y71" i="2"/>
  <c r="Y6" i="25" s="1"/>
  <c r="X71" i="2"/>
  <c r="X6" i="25"/>
  <c r="V6" i="25"/>
  <c r="U6" i="25"/>
  <c r="T6" i="25"/>
  <c r="S6" i="25"/>
  <c r="R6" i="25"/>
  <c r="Q6" i="25"/>
  <c r="Q18" i="25" s="1"/>
  <c r="P6" i="25"/>
  <c r="O6" i="25"/>
  <c r="N6" i="25"/>
  <c r="M6" i="25"/>
  <c r="K6" i="25"/>
  <c r="M30" i="25" s="1"/>
  <c r="J6" i="25"/>
  <c r="I6" i="25"/>
  <c r="H6" i="25"/>
  <c r="G6" i="25"/>
  <c r="F6" i="25"/>
  <c r="E6" i="25"/>
  <c r="D6" i="25"/>
  <c r="C6" i="25"/>
  <c r="C18" i="25" s="1"/>
  <c r="B6" i="25"/>
  <c r="A6" i="25"/>
  <c r="AR70" i="2"/>
  <c r="AR5" i="25" s="1"/>
  <c r="AQ70" i="2"/>
  <c r="AQ5" i="25" s="1"/>
  <c r="AP70" i="2"/>
  <c r="AP5" i="25" s="1"/>
  <c r="AO70" i="2"/>
  <c r="AO5" i="25" s="1"/>
  <c r="AN70" i="2"/>
  <c r="AN5" i="25" s="1"/>
  <c r="AM70" i="2"/>
  <c r="AM5" i="25" s="1"/>
  <c r="AL70" i="2"/>
  <c r="AL5" i="25" s="1"/>
  <c r="AK70" i="2"/>
  <c r="AK5" i="25" s="1"/>
  <c r="AK17" i="25" s="1"/>
  <c r="AJ70" i="2"/>
  <c r="AJ5" i="25"/>
  <c r="AI70" i="2"/>
  <c r="AI5" i="25" s="1"/>
  <c r="AG70" i="2"/>
  <c r="AG5" i="25"/>
  <c r="O29" i="25" s="1"/>
  <c r="AF70" i="2"/>
  <c r="AF5" i="25" s="1"/>
  <c r="AE70" i="2"/>
  <c r="AE5" i="25" s="1"/>
  <c r="AD70" i="2"/>
  <c r="AD5" i="25"/>
  <c r="AC70" i="2"/>
  <c r="AC5" i="25" s="1"/>
  <c r="AB70" i="2"/>
  <c r="AB5" i="25" s="1"/>
  <c r="AA70" i="2"/>
  <c r="AA5" i="25" s="1"/>
  <c r="Z70" i="2"/>
  <c r="Z5" i="25"/>
  <c r="Y70" i="2"/>
  <c r="Y5" i="25" s="1"/>
  <c r="X70" i="2"/>
  <c r="X5" i="25" s="1"/>
  <c r="X17" i="25" s="1"/>
  <c r="V5" i="25"/>
  <c r="L29" i="25" s="1"/>
  <c r="U5" i="25"/>
  <c r="T5" i="25"/>
  <c r="S5" i="25"/>
  <c r="R5" i="25"/>
  <c r="Q5" i="25"/>
  <c r="Q17" i="25" s="1"/>
  <c r="P5" i="25"/>
  <c r="P17" i="25" s="1"/>
  <c r="O5" i="25"/>
  <c r="N5" i="25"/>
  <c r="M5" i="25"/>
  <c r="K5" i="25"/>
  <c r="J5" i="25"/>
  <c r="I5" i="25"/>
  <c r="H5" i="25"/>
  <c r="G5" i="25"/>
  <c r="F5" i="25"/>
  <c r="E5" i="25"/>
  <c r="D5" i="25"/>
  <c r="C5" i="25"/>
  <c r="B5" i="25"/>
  <c r="A5" i="25"/>
  <c r="AR69" i="2"/>
  <c r="AR4" i="25" s="1"/>
  <c r="AQ69" i="2"/>
  <c r="AQ4" i="25"/>
  <c r="AP69" i="2"/>
  <c r="AP4" i="25" s="1"/>
  <c r="AO69" i="2"/>
  <c r="AO4" i="25" s="1"/>
  <c r="AN69" i="2"/>
  <c r="AN4" i="25" s="1"/>
  <c r="AN16" i="25" s="1"/>
  <c r="AM69" i="2"/>
  <c r="AM4" i="25" s="1"/>
  <c r="AL69" i="2"/>
  <c r="AL4" i="25" s="1"/>
  <c r="AL24" i="25" s="1"/>
  <c r="AK69" i="2"/>
  <c r="AK4" i="25" s="1"/>
  <c r="AJ69" i="2"/>
  <c r="AJ4" i="25" s="1"/>
  <c r="AI69" i="2"/>
  <c r="AI4" i="25" s="1"/>
  <c r="AG69" i="2"/>
  <c r="AG4" i="25"/>
  <c r="AG16" i="25" s="1"/>
  <c r="AF69" i="2"/>
  <c r="AF4" i="25" s="1"/>
  <c r="AE69" i="2"/>
  <c r="AE4" i="25" s="1"/>
  <c r="AD69" i="2"/>
  <c r="AD4" i="25" s="1"/>
  <c r="AC69" i="2"/>
  <c r="AC4" i="25" s="1"/>
  <c r="AB69" i="2"/>
  <c r="AB4" i="25"/>
  <c r="AB20" i="25" s="1"/>
  <c r="AA69" i="2"/>
  <c r="AA4" i="25" s="1"/>
  <c r="Z69" i="2"/>
  <c r="Z4" i="25" s="1"/>
  <c r="Y69" i="2"/>
  <c r="Y4" i="25" s="1"/>
  <c r="X69" i="2"/>
  <c r="X4" i="25"/>
  <c r="X21" i="25" s="1"/>
  <c r="V4" i="25"/>
  <c r="U4" i="25"/>
  <c r="T4" i="25"/>
  <c r="T16" i="25" s="1"/>
  <c r="S4" i="25"/>
  <c r="R4" i="25"/>
  <c r="Q4" i="25"/>
  <c r="P4" i="25"/>
  <c r="P20" i="25" s="1"/>
  <c r="O4" i="25"/>
  <c r="O22" i="25" s="1"/>
  <c r="N4" i="25"/>
  <c r="N22" i="25" s="1"/>
  <c r="M4" i="25"/>
  <c r="F41" i="25" s="1"/>
  <c r="F69" i="8" s="1"/>
  <c r="K4" i="25"/>
  <c r="J4" i="25"/>
  <c r="J23" i="25" s="1"/>
  <c r="I4" i="25"/>
  <c r="H4" i="25"/>
  <c r="H17" i="25" s="1"/>
  <c r="G4" i="25"/>
  <c r="G17" i="25" s="1"/>
  <c r="F4" i="25"/>
  <c r="F21" i="25" s="1"/>
  <c r="E4" i="25"/>
  <c r="D4" i="25"/>
  <c r="D23" i="25" s="1"/>
  <c r="C4" i="25"/>
  <c r="C20" i="25" s="1"/>
  <c r="A4" i="25"/>
  <c r="AP3" i="25"/>
  <c r="AN3" i="25"/>
  <c r="AK3" i="25"/>
  <c r="AF3" i="25"/>
  <c r="AC3" i="25"/>
  <c r="Z3" i="25"/>
  <c r="X3" i="25"/>
  <c r="V3" i="25"/>
  <c r="U3" i="25"/>
  <c r="T3" i="25"/>
  <c r="S3" i="25"/>
  <c r="R3" i="25"/>
  <c r="Q3" i="25"/>
  <c r="P3" i="25"/>
  <c r="O3" i="25"/>
  <c r="N3" i="25"/>
  <c r="M3" i="25"/>
  <c r="K3" i="25"/>
  <c r="J3" i="25"/>
  <c r="I3" i="25"/>
  <c r="H3" i="25"/>
  <c r="G3" i="25"/>
  <c r="F3" i="25"/>
  <c r="E3" i="25"/>
  <c r="D3" i="25"/>
  <c r="C3" i="25"/>
  <c r="B3" i="25"/>
  <c r="AI2" i="25"/>
  <c r="X2" i="25"/>
  <c r="M2" i="25"/>
  <c r="B2" i="25"/>
  <c r="A1" i="25"/>
  <c r="A38" i="25" s="1"/>
  <c r="A66" i="8" s="1"/>
  <c r="B4" i="25"/>
  <c r="AR64" i="2"/>
  <c r="AR12" i="24" s="1"/>
  <c r="N36" i="24" s="1"/>
  <c r="AQ64" i="2"/>
  <c r="AQ12" i="24"/>
  <c r="AP64" i="2"/>
  <c r="AP12" i="24" s="1"/>
  <c r="AO64" i="2"/>
  <c r="AO12" i="24" s="1"/>
  <c r="AN64" i="2"/>
  <c r="AN12" i="24" s="1"/>
  <c r="AM64" i="2"/>
  <c r="AM12" i="24"/>
  <c r="AL64" i="2"/>
  <c r="AL12" i="24" s="1"/>
  <c r="AK64" i="2"/>
  <c r="AK12" i="24" s="1"/>
  <c r="AJ64" i="2"/>
  <c r="AJ12" i="24" s="1"/>
  <c r="AJ24" i="24" s="1"/>
  <c r="AI64" i="2"/>
  <c r="AI12" i="24" s="1"/>
  <c r="AG64" i="2"/>
  <c r="AG12" i="24" s="1"/>
  <c r="AF64" i="2"/>
  <c r="AF12" i="24" s="1"/>
  <c r="AE64" i="2"/>
  <c r="AE12" i="24" s="1"/>
  <c r="AD64" i="2"/>
  <c r="AD12" i="24" s="1"/>
  <c r="AC64" i="2"/>
  <c r="AC12" i="24" s="1"/>
  <c r="AB64" i="2"/>
  <c r="AB12" i="24" s="1"/>
  <c r="AA64" i="2"/>
  <c r="AA12" i="24" s="1"/>
  <c r="Z64" i="2"/>
  <c r="Z12" i="24"/>
  <c r="Y64" i="2"/>
  <c r="Y12" i="24" s="1"/>
  <c r="X64" i="2"/>
  <c r="X12" i="24"/>
  <c r="V12" i="24"/>
  <c r="U12" i="24"/>
  <c r="T12" i="24"/>
  <c r="S12" i="24"/>
  <c r="R12" i="24"/>
  <c r="Q12" i="24"/>
  <c r="P12" i="24"/>
  <c r="O12" i="24"/>
  <c r="N12" i="24"/>
  <c r="M12" i="24"/>
  <c r="K12" i="24"/>
  <c r="M36" i="24" s="1"/>
  <c r="J12" i="24"/>
  <c r="I12" i="24"/>
  <c r="H12" i="24"/>
  <c r="G12" i="24"/>
  <c r="F12" i="24"/>
  <c r="E12" i="24"/>
  <c r="D12" i="24"/>
  <c r="C12" i="24"/>
  <c r="B12" i="24"/>
  <c r="A12" i="24"/>
  <c r="AR63" i="2"/>
  <c r="AR11" i="24" s="1"/>
  <c r="N35" i="24" s="1"/>
  <c r="AQ63" i="2"/>
  <c r="AQ11" i="24" s="1"/>
  <c r="AP63" i="2"/>
  <c r="AP11" i="24" s="1"/>
  <c r="AO63" i="2"/>
  <c r="AO11" i="24" s="1"/>
  <c r="AN63" i="2"/>
  <c r="AN11" i="24" s="1"/>
  <c r="AM63" i="2"/>
  <c r="AM11" i="24" s="1"/>
  <c r="AL63" i="2"/>
  <c r="AL11" i="24"/>
  <c r="AK63" i="2"/>
  <c r="AK11" i="24" s="1"/>
  <c r="AJ63" i="2"/>
  <c r="AJ11" i="24" s="1"/>
  <c r="AI63" i="2"/>
  <c r="AI11" i="24" s="1"/>
  <c r="AG63" i="2"/>
  <c r="AG11" i="24" s="1"/>
  <c r="AF63" i="2"/>
  <c r="AF11" i="24"/>
  <c r="AF23" i="24" s="1"/>
  <c r="AE63" i="2"/>
  <c r="AE11" i="24"/>
  <c r="AD63" i="2"/>
  <c r="AD11" i="24" s="1"/>
  <c r="AC63" i="2"/>
  <c r="AC11" i="24" s="1"/>
  <c r="AB63" i="2"/>
  <c r="AB11" i="24" s="1"/>
  <c r="AA63" i="2"/>
  <c r="AA11" i="24" s="1"/>
  <c r="Z63" i="2"/>
  <c r="Z11" i="24" s="1"/>
  <c r="Y63" i="2"/>
  <c r="Y11" i="24"/>
  <c r="X63" i="2"/>
  <c r="X11" i="24" s="1"/>
  <c r="V11" i="24"/>
  <c r="U11" i="24"/>
  <c r="T11" i="24"/>
  <c r="S11" i="24"/>
  <c r="R11" i="24"/>
  <c r="Q11" i="24"/>
  <c r="P11" i="24"/>
  <c r="O11" i="24"/>
  <c r="N11" i="24"/>
  <c r="M11" i="24"/>
  <c r="K11" i="24"/>
  <c r="M35" i="24"/>
  <c r="B35" i="24"/>
  <c r="J11" i="24"/>
  <c r="I11" i="24"/>
  <c r="H11" i="24"/>
  <c r="G11" i="24"/>
  <c r="F11" i="24"/>
  <c r="E11" i="24"/>
  <c r="E23" i="24" s="1"/>
  <c r="D11" i="24"/>
  <c r="C11" i="24"/>
  <c r="B11" i="24"/>
  <c r="A11" i="24"/>
  <c r="AR62" i="2"/>
  <c r="AR10" i="24" s="1"/>
  <c r="N34" i="24" s="1"/>
  <c r="AQ62" i="2"/>
  <c r="AQ10" i="24" s="1"/>
  <c r="AQ22" i="24" s="1"/>
  <c r="AP62" i="2"/>
  <c r="AP10" i="24"/>
  <c r="AO62" i="2"/>
  <c r="AO10" i="24" s="1"/>
  <c r="AN62" i="2"/>
  <c r="AN10" i="24"/>
  <c r="AM62" i="2"/>
  <c r="AM10" i="24" s="1"/>
  <c r="AL62" i="2"/>
  <c r="AL10" i="24"/>
  <c r="AK62" i="2"/>
  <c r="AK10" i="24" s="1"/>
  <c r="AK22" i="24" s="1"/>
  <c r="AJ62" i="2"/>
  <c r="AJ10" i="24" s="1"/>
  <c r="AI62" i="2"/>
  <c r="AI10" i="24" s="1"/>
  <c r="AG62" i="2"/>
  <c r="AG10" i="24" s="1"/>
  <c r="AF62" i="2"/>
  <c r="AF10" i="24" s="1"/>
  <c r="AE62" i="2"/>
  <c r="AE10" i="24" s="1"/>
  <c r="AD62" i="2"/>
  <c r="AD10" i="24" s="1"/>
  <c r="AC62" i="2"/>
  <c r="AC10" i="24" s="1"/>
  <c r="AC22" i="24" s="1"/>
  <c r="AB62" i="2"/>
  <c r="AB10" i="24"/>
  <c r="AA62" i="2"/>
  <c r="AA10" i="24" s="1"/>
  <c r="Z62" i="2"/>
  <c r="Z10" i="24"/>
  <c r="Y62" i="2"/>
  <c r="Y10" i="24" s="1"/>
  <c r="X62" i="2"/>
  <c r="X10" i="24" s="1"/>
  <c r="V10" i="24"/>
  <c r="L34" i="24" s="1"/>
  <c r="U10" i="24"/>
  <c r="U22" i="24" s="1"/>
  <c r="T10" i="24"/>
  <c r="S10" i="24"/>
  <c r="R10" i="24"/>
  <c r="Q10" i="24"/>
  <c r="P10" i="24"/>
  <c r="O10" i="24"/>
  <c r="N10" i="24"/>
  <c r="M10" i="24"/>
  <c r="F47" i="24" s="1"/>
  <c r="F62" i="8" s="1"/>
  <c r="K10" i="24"/>
  <c r="M34" i="24" s="1"/>
  <c r="J10" i="24"/>
  <c r="I10" i="24"/>
  <c r="H10" i="24"/>
  <c r="G10" i="24"/>
  <c r="F10" i="24"/>
  <c r="E10" i="24"/>
  <c r="D10" i="24"/>
  <c r="C10" i="24"/>
  <c r="B10" i="24"/>
  <c r="A10" i="24"/>
  <c r="AR61" i="2"/>
  <c r="AR9" i="24" s="1"/>
  <c r="AQ61" i="2"/>
  <c r="AQ9" i="24"/>
  <c r="AP61" i="2"/>
  <c r="AP9" i="24" s="1"/>
  <c r="AO61" i="2"/>
  <c r="AO9" i="24"/>
  <c r="AN61" i="2"/>
  <c r="AN9" i="24" s="1"/>
  <c r="AM61" i="2"/>
  <c r="AM9" i="24" s="1"/>
  <c r="AL61" i="2"/>
  <c r="AL9" i="24" s="1"/>
  <c r="AK61" i="2"/>
  <c r="AK9" i="24"/>
  <c r="AJ61" i="2"/>
  <c r="AJ9" i="24" s="1"/>
  <c r="AI61" i="2"/>
  <c r="AI9" i="24" s="1"/>
  <c r="AG61" i="2"/>
  <c r="AG9" i="24" s="1"/>
  <c r="O33" i="24" s="1"/>
  <c r="AF61" i="2"/>
  <c r="AF9" i="24" s="1"/>
  <c r="AE61" i="2"/>
  <c r="AE9" i="24"/>
  <c r="AD61" i="2"/>
  <c r="AD9" i="24" s="1"/>
  <c r="AC61" i="2"/>
  <c r="AC9" i="24" s="1"/>
  <c r="AB61" i="2"/>
  <c r="AB9" i="24" s="1"/>
  <c r="AA61" i="2"/>
  <c r="AA9" i="24" s="1"/>
  <c r="Z61" i="2"/>
  <c r="Z9" i="24" s="1"/>
  <c r="Y61" i="2"/>
  <c r="Y9" i="24" s="1"/>
  <c r="X61" i="2"/>
  <c r="X9" i="24" s="1"/>
  <c r="V9" i="24"/>
  <c r="L33" i="24" s="1"/>
  <c r="U9" i="24"/>
  <c r="T9" i="24"/>
  <c r="S9" i="24"/>
  <c r="R9" i="24"/>
  <c r="Q9" i="24"/>
  <c r="P9" i="24"/>
  <c r="O9" i="24"/>
  <c r="N9" i="24"/>
  <c r="M9" i="24"/>
  <c r="F46" i="24" s="1"/>
  <c r="F61" i="8" s="1"/>
  <c r="K9" i="24"/>
  <c r="M33" i="24" s="1"/>
  <c r="J9" i="24"/>
  <c r="I9" i="24"/>
  <c r="H9" i="24"/>
  <c r="G9" i="24"/>
  <c r="F9" i="24"/>
  <c r="E9" i="24"/>
  <c r="D9" i="24"/>
  <c r="C9" i="24"/>
  <c r="B9" i="24"/>
  <c r="A9" i="24"/>
  <c r="AR60" i="2"/>
  <c r="AR8" i="24" s="1"/>
  <c r="N32" i="24" s="1"/>
  <c r="AQ60" i="2"/>
  <c r="AQ8" i="24" s="1"/>
  <c r="AP60" i="2"/>
  <c r="AP8" i="24" s="1"/>
  <c r="AO60" i="2"/>
  <c r="AO8" i="24" s="1"/>
  <c r="AN60" i="2"/>
  <c r="AN8" i="24" s="1"/>
  <c r="AM60" i="2"/>
  <c r="AM8" i="24" s="1"/>
  <c r="AL60" i="2"/>
  <c r="AL8" i="24" s="1"/>
  <c r="AK60" i="2"/>
  <c r="AK8" i="24" s="1"/>
  <c r="AJ60" i="2"/>
  <c r="AJ8" i="24" s="1"/>
  <c r="AI60" i="2"/>
  <c r="AI8" i="24" s="1"/>
  <c r="AG60" i="2"/>
  <c r="AG8" i="24" s="1"/>
  <c r="O32" i="24" s="1"/>
  <c r="AF60" i="2"/>
  <c r="AF8" i="24" s="1"/>
  <c r="AE60" i="2"/>
  <c r="AE8" i="24" s="1"/>
  <c r="AD60" i="2"/>
  <c r="AD8" i="24" s="1"/>
  <c r="AC60" i="2"/>
  <c r="AC8" i="24" s="1"/>
  <c r="AC20" i="24" s="1"/>
  <c r="AB60" i="2"/>
  <c r="AB8" i="24" s="1"/>
  <c r="AA60" i="2"/>
  <c r="AA8" i="24" s="1"/>
  <c r="Z60" i="2"/>
  <c r="Z8" i="24" s="1"/>
  <c r="Y60" i="2"/>
  <c r="Y8" i="24" s="1"/>
  <c r="X60" i="2"/>
  <c r="X8" i="24" s="1"/>
  <c r="V8" i="24"/>
  <c r="U8" i="24"/>
  <c r="T8" i="24"/>
  <c r="S8" i="24"/>
  <c r="R8" i="24"/>
  <c r="Q8" i="24"/>
  <c r="P8" i="24"/>
  <c r="O8" i="24"/>
  <c r="N8" i="24"/>
  <c r="M8" i="24"/>
  <c r="K8" i="24"/>
  <c r="M32" i="24"/>
  <c r="J8" i="24"/>
  <c r="I8" i="24"/>
  <c r="H8" i="24"/>
  <c r="G8" i="24"/>
  <c r="F8" i="24"/>
  <c r="E8" i="24"/>
  <c r="E20" i="24" s="1"/>
  <c r="D8" i="24"/>
  <c r="C8" i="24"/>
  <c r="B8" i="24"/>
  <c r="A8" i="24"/>
  <c r="AR59" i="2"/>
  <c r="AR7" i="24" s="1"/>
  <c r="N31" i="24" s="1"/>
  <c r="AQ59" i="2"/>
  <c r="AQ7" i="24" s="1"/>
  <c r="AP59" i="2"/>
  <c r="AP7" i="24"/>
  <c r="AO59" i="2"/>
  <c r="AO7" i="24" s="1"/>
  <c r="AN59" i="2"/>
  <c r="AN7" i="24"/>
  <c r="AM59" i="2"/>
  <c r="AM7" i="24" s="1"/>
  <c r="AL59" i="2"/>
  <c r="AL7" i="24"/>
  <c r="AK59" i="2"/>
  <c r="AK7" i="24" s="1"/>
  <c r="AJ59" i="2"/>
  <c r="AJ7" i="24"/>
  <c r="AJ19" i="24" s="1"/>
  <c r="AI59" i="2"/>
  <c r="AI7" i="24" s="1"/>
  <c r="AG59" i="2"/>
  <c r="AG7" i="24" s="1"/>
  <c r="O31" i="24" s="1"/>
  <c r="AF59" i="2"/>
  <c r="AF7" i="24" s="1"/>
  <c r="AE59" i="2"/>
  <c r="AE7" i="24" s="1"/>
  <c r="AD59" i="2"/>
  <c r="AD7" i="24"/>
  <c r="AC59" i="2"/>
  <c r="AC7" i="24" s="1"/>
  <c r="AB59" i="2"/>
  <c r="AB7" i="24"/>
  <c r="AA59" i="2"/>
  <c r="AA7" i="24" s="1"/>
  <c r="Z59" i="2"/>
  <c r="Z7" i="24"/>
  <c r="Y59" i="2"/>
  <c r="Y7" i="24" s="1"/>
  <c r="X59" i="2"/>
  <c r="X7" i="24"/>
  <c r="V7" i="24"/>
  <c r="L31" i="24" s="1"/>
  <c r="U7" i="24"/>
  <c r="T7" i="24"/>
  <c r="S7" i="24"/>
  <c r="R7" i="24"/>
  <c r="Q7" i="24"/>
  <c r="P7" i="24"/>
  <c r="O7" i="24"/>
  <c r="N7" i="24"/>
  <c r="M7" i="24"/>
  <c r="K7" i="24"/>
  <c r="J7" i="24"/>
  <c r="I7" i="24"/>
  <c r="H7" i="24"/>
  <c r="G7" i="24"/>
  <c r="F7" i="24"/>
  <c r="E7" i="24"/>
  <c r="D7" i="24"/>
  <c r="C7" i="24"/>
  <c r="B7" i="24"/>
  <c r="A7" i="24"/>
  <c r="AR58" i="2"/>
  <c r="AR6" i="24" s="1"/>
  <c r="AQ58" i="2"/>
  <c r="AQ6" i="24" s="1"/>
  <c r="AP58" i="2"/>
  <c r="AP6" i="24"/>
  <c r="AO58" i="2"/>
  <c r="AO6" i="24" s="1"/>
  <c r="AN58" i="2"/>
  <c r="AN6" i="24" s="1"/>
  <c r="AM58" i="2"/>
  <c r="AM6" i="24" s="1"/>
  <c r="AL58" i="2"/>
  <c r="AL6" i="24" s="1"/>
  <c r="AK58" i="2"/>
  <c r="AK6" i="24"/>
  <c r="AJ58" i="2"/>
  <c r="AJ6" i="24" s="1"/>
  <c r="AI58" i="2"/>
  <c r="AI6" i="24" s="1"/>
  <c r="AG58" i="2"/>
  <c r="AG6" i="24" s="1"/>
  <c r="O30" i="24" s="1"/>
  <c r="AF58" i="2"/>
  <c r="AF6" i="24" s="1"/>
  <c r="AE58" i="2"/>
  <c r="AE6" i="24" s="1"/>
  <c r="AD58" i="2"/>
  <c r="AD6" i="24"/>
  <c r="AC58" i="2"/>
  <c r="AC6" i="24" s="1"/>
  <c r="AB58" i="2"/>
  <c r="AB6" i="24" s="1"/>
  <c r="AA58" i="2"/>
  <c r="AA6" i="24" s="1"/>
  <c r="Z58" i="2"/>
  <c r="Z6" i="24"/>
  <c r="Y58" i="2"/>
  <c r="Y6" i="24" s="1"/>
  <c r="X58" i="2"/>
  <c r="X6" i="24"/>
  <c r="V6" i="24"/>
  <c r="L30" i="24" s="1"/>
  <c r="U6" i="24"/>
  <c r="T6" i="24"/>
  <c r="S6" i="24"/>
  <c r="R6" i="24"/>
  <c r="Q6" i="24"/>
  <c r="P6" i="24"/>
  <c r="O6" i="24"/>
  <c r="N6" i="24"/>
  <c r="M6" i="24"/>
  <c r="K6" i="24"/>
  <c r="J6" i="24"/>
  <c r="J18" i="24" s="1"/>
  <c r="I6" i="24"/>
  <c r="H6" i="24"/>
  <c r="G6" i="24"/>
  <c r="F6" i="24"/>
  <c r="E6" i="24"/>
  <c r="D6" i="24"/>
  <c r="C6" i="24"/>
  <c r="B6" i="24"/>
  <c r="A6" i="24"/>
  <c r="AR57" i="2"/>
  <c r="AR5" i="24" s="1"/>
  <c r="N29" i="24" s="1"/>
  <c r="AQ57" i="2"/>
  <c r="AQ5" i="24" s="1"/>
  <c r="AP57" i="2"/>
  <c r="AP5" i="24" s="1"/>
  <c r="AO57" i="2"/>
  <c r="AO5" i="24"/>
  <c r="AN57" i="2"/>
  <c r="AN5" i="24" s="1"/>
  <c r="AM57" i="2"/>
  <c r="AM5" i="24" s="1"/>
  <c r="AM17" i="24" s="1"/>
  <c r="AL57" i="2"/>
  <c r="AL5" i="24" s="1"/>
  <c r="AK57" i="2"/>
  <c r="AK5" i="24"/>
  <c r="AJ57" i="2"/>
  <c r="AJ5" i="24" s="1"/>
  <c r="AJ17" i="24" s="1"/>
  <c r="AI57" i="2"/>
  <c r="AI5" i="24" s="1"/>
  <c r="AG57" i="2"/>
  <c r="AG5" i="24" s="1"/>
  <c r="O29" i="24" s="1"/>
  <c r="AF57" i="2"/>
  <c r="AF5" i="24" s="1"/>
  <c r="AF17" i="24" s="1"/>
  <c r="AE57" i="2"/>
  <c r="AE5" i="24" s="1"/>
  <c r="AD57" i="2"/>
  <c r="AD5" i="24" s="1"/>
  <c r="AC57" i="2"/>
  <c r="AC5" i="24" s="1"/>
  <c r="AB57" i="2"/>
  <c r="AB5" i="24" s="1"/>
  <c r="AA57" i="2"/>
  <c r="AA5" i="24" s="1"/>
  <c r="AA17" i="24" s="1"/>
  <c r="Z57" i="2"/>
  <c r="Z5" i="24"/>
  <c r="Y57" i="2"/>
  <c r="Y5" i="24" s="1"/>
  <c r="X57" i="2"/>
  <c r="X5" i="24"/>
  <c r="V5" i="24"/>
  <c r="U5" i="24"/>
  <c r="T5" i="24"/>
  <c r="S5" i="24"/>
  <c r="R5" i="24"/>
  <c r="Q5" i="24"/>
  <c r="P5" i="24"/>
  <c r="O5" i="24"/>
  <c r="N5" i="24"/>
  <c r="M5" i="24"/>
  <c r="K5" i="24"/>
  <c r="M29" i="24" s="1"/>
  <c r="J5" i="24"/>
  <c r="I5" i="24"/>
  <c r="H5" i="24"/>
  <c r="G5" i="24"/>
  <c r="F5" i="24"/>
  <c r="E5" i="24"/>
  <c r="D5" i="24"/>
  <c r="C5" i="24"/>
  <c r="B5" i="24"/>
  <c r="B42" i="24" s="1"/>
  <c r="B57" i="8" s="1"/>
  <c r="A5" i="24"/>
  <c r="AR56" i="2"/>
  <c r="AR4" i="24" s="1"/>
  <c r="AQ56" i="2"/>
  <c r="AQ4" i="24" s="1"/>
  <c r="AP56" i="2"/>
  <c r="AP4" i="24" s="1"/>
  <c r="AP16" i="24" s="1"/>
  <c r="AO56" i="2"/>
  <c r="AO4" i="24" s="1"/>
  <c r="AN56" i="2"/>
  <c r="AN4" i="24"/>
  <c r="AN21" i="24" s="1"/>
  <c r="AM56" i="2"/>
  <c r="AM4" i="24"/>
  <c r="AL56" i="2"/>
  <c r="AL4" i="24" s="1"/>
  <c r="AK56" i="2"/>
  <c r="AK4" i="24" s="1"/>
  <c r="AJ56" i="2"/>
  <c r="AJ4" i="24"/>
  <c r="AI56" i="2"/>
  <c r="AI4" i="24"/>
  <c r="AG56" i="2"/>
  <c r="AG4" i="24" s="1"/>
  <c r="AF56" i="2"/>
  <c r="AF4" i="24" s="1"/>
  <c r="AE56" i="2"/>
  <c r="AE4" i="24" s="1"/>
  <c r="AD56" i="2"/>
  <c r="AD4" i="24" s="1"/>
  <c r="AD18" i="24" s="1"/>
  <c r="AC56" i="2"/>
  <c r="AC4" i="24" s="1"/>
  <c r="AB56" i="2"/>
  <c r="AB4" i="24" s="1"/>
  <c r="AA56" i="2"/>
  <c r="AA4" i="24" s="1"/>
  <c r="AA22" i="24" s="1"/>
  <c r="Z56" i="2"/>
  <c r="Z4" i="24"/>
  <c r="Z17" i="24" s="1"/>
  <c r="Y56" i="2"/>
  <c r="Y4" i="24" s="1"/>
  <c r="Y16" i="24" s="1"/>
  <c r="X56" i="2"/>
  <c r="X4" i="24"/>
  <c r="V4" i="24"/>
  <c r="U4" i="24"/>
  <c r="T4" i="24"/>
  <c r="T20" i="24" s="1"/>
  <c r="S4" i="24"/>
  <c r="S20" i="24" s="1"/>
  <c r="R4" i="24"/>
  <c r="R21" i="24" s="1"/>
  <c r="Q4" i="24"/>
  <c r="P4" i="24"/>
  <c r="P16" i="24" s="1"/>
  <c r="O4" i="24"/>
  <c r="N4" i="24"/>
  <c r="N17" i="24" s="1"/>
  <c r="M4" i="24"/>
  <c r="K4" i="24"/>
  <c r="J4" i="24"/>
  <c r="I4" i="24"/>
  <c r="I21" i="24" s="1"/>
  <c r="H4" i="24"/>
  <c r="H22" i="24" s="1"/>
  <c r="G4" i="24"/>
  <c r="G16" i="24"/>
  <c r="F4" i="24"/>
  <c r="E4" i="24"/>
  <c r="E17" i="24" s="1"/>
  <c r="D4" i="24"/>
  <c r="C4" i="24"/>
  <c r="C24" i="24"/>
  <c r="A4" i="24"/>
  <c r="AJ3" i="24"/>
  <c r="AI3" i="24"/>
  <c r="AC3" i="24"/>
  <c r="AB3" i="24"/>
  <c r="V3" i="24"/>
  <c r="U3" i="24"/>
  <c r="T3" i="24"/>
  <c r="S3" i="24"/>
  <c r="R3" i="24"/>
  <c r="Q3" i="24"/>
  <c r="P3" i="24"/>
  <c r="O3" i="24"/>
  <c r="N3" i="24"/>
  <c r="M3" i="24"/>
  <c r="K3" i="24"/>
  <c r="J3" i="24"/>
  <c r="I3" i="24"/>
  <c r="H3" i="24"/>
  <c r="G3" i="24"/>
  <c r="F3" i="24"/>
  <c r="E3" i="24"/>
  <c r="D3" i="24"/>
  <c r="C3" i="24"/>
  <c r="B3" i="24"/>
  <c r="AI2" i="24"/>
  <c r="X2" i="24"/>
  <c r="M2" i="24"/>
  <c r="B2" i="24"/>
  <c r="A1" i="24"/>
  <c r="A38" i="24" s="1"/>
  <c r="A53" i="8" s="1"/>
  <c r="B4" i="24"/>
  <c r="B41" i="24" s="1"/>
  <c r="AR51" i="2"/>
  <c r="AR12" i="23"/>
  <c r="AQ51" i="2"/>
  <c r="AQ12" i="23" s="1"/>
  <c r="AP51" i="2"/>
  <c r="AP12" i="23"/>
  <c r="AO51" i="2"/>
  <c r="AO12" i="23" s="1"/>
  <c r="AO24" i="23" s="1"/>
  <c r="AN51" i="2"/>
  <c r="AN12" i="23" s="1"/>
  <c r="AM51" i="2"/>
  <c r="AM12" i="23" s="1"/>
  <c r="AL51" i="2"/>
  <c r="AL12" i="23"/>
  <c r="AK51" i="2"/>
  <c r="AK12" i="23" s="1"/>
  <c r="AJ51" i="2"/>
  <c r="AJ12" i="23" s="1"/>
  <c r="AI51" i="2"/>
  <c r="AI12" i="23"/>
  <c r="AG51" i="2"/>
  <c r="AG12" i="23" s="1"/>
  <c r="O36" i="23" s="1"/>
  <c r="AF51" i="2"/>
  <c r="AF12" i="23" s="1"/>
  <c r="AF24" i="23" s="1"/>
  <c r="AE51" i="2"/>
  <c r="AE12" i="23" s="1"/>
  <c r="AD51" i="2"/>
  <c r="AD12" i="23" s="1"/>
  <c r="AC51" i="2"/>
  <c r="AC12" i="23" s="1"/>
  <c r="AB51" i="2"/>
  <c r="AB12" i="23" s="1"/>
  <c r="AA51" i="2"/>
  <c r="AA12" i="23" s="1"/>
  <c r="Z51" i="2"/>
  <c r="Z12" i="23" s="1"/>
  <c r="Y51" i="2"/>
  <c r="Y12" i="23"/>
  <c r="X51" i="2"/>
  <c r="X12" i="23" s="1"/>
  <c r="V12" i="23"/>
  <c r="L36" i="23" s="1"/>
  <c r="U12" i="23"/>
  <c r="T12" i="23"/>
  <c r="S12" i="23"/>
  <c r="R12" i="23"/>
  <c r="Q12" i="23"/>
  <c r="P12" i="23"/>
  <c r="O12" i="23"/>
  <c r="N12" i="23"/>
  <c r="M12" i="23"/>
  <c r="K12" i="23"/>
  <c r="J12" i="23"/>
  <c r="I12" i="23"/>
  <c r="H12" i="23"/>
  <c r="G12" i="23"/>
  <c r="F12" i="23"/>
  <c r="E12" i="23"/>
  <c r="D12" i="23"/>
  <c r="D24" i="23" s="1"/>
  <c r="C12" i="23"/>
  <c r="B12" i="23"/>
  <c r="B49" i="23"/>
  <c r="B51" i="8" s="1"/>
  <c r="A12" i="23"/>
  <c r="AR50" i="2"/>
  <c r="AR11" i="23" s="1"/>
  <c r="AQ50" i="2"/>
  <c r="AQ11" i="23" s="1"/>
  <c r="AP50" i="2"/>
  <c r="AP11" i="23" s="1"/>
  <c r="AO50" i="2"/>
  <c r="AO11" i="23"/>
  <c r="AO23" i="23" s="1"/>
  <c r="AN50" i="2"/>
  <c r="AN11" i="23" s="1"/>
  <c r="AM50" i="2"/>
  <c r="AM11" i="23" s="1"/>
  <c r="AL50" i="2"/>
  <c r="AL11" i="23" s="1"/>
  <c r="AK50" i="2"/>
  <c r="AK11" i="23" s="1"/>
  <c r="AJ50" i="2"/>
  <c r="AJ11" i="23" s="1"/>
  <c r="AJ23" i="23" s="1"/>
  <c r="AI50" i="2"/>
  <c r="AI11" i="23"/>
  <c r="AG50" i="2"/>
  <c r="AG11" i="23" s="1"/>
  <c r="O35" i="23" s="1"/>
  <c r="AF50" i="2"/>
  <c r="AF11" i="23" s="1"/>
  <c r="AE50" i="2"/>
  <c r="AE11" i="23" s="1"/>
  <c r="AD50" i="2"/>
  <c r="AD11" i="23" s="1"/>
  <c r="AC50" i="2"/>
  <c r="AC11" i="23" s="1"/>
  <c r="AB50" i="2"/>
  <c r="AB11" i="23" s="1"/>
  <c r="AA50" i="2"/>
  <c r="AA11" i="23" s="1"/>
  <c r="Z50" i="2"/>
  <c r="Z11" i="23" s="1"/>
  <c r="Y50" i="2"/>
  <c r="Y11" i="23" s="1"/>
  <c r="X50" i="2"/>
  <c r="X11" i="23" s="1"/>
  <c r="V11" i="23"/>
  <c r="L35" i="23" s="1"/>
  <c r="U11" i="23"/>
  <c r="T11" i="23"/>
  <c r="S11" i="23"/>
  <c r="R11" i="23"/>
  <c r="Q11" i="23"/>
  <c r="P11" i="23"/>
  <c r="O11" i="23"/>
  <c r="N11" i="23"/>
  <c r="M11" i="23"/>
  <c r="K11" i="23"/>
  <c r="M35" i="23"/>
  <c r="J11" i="23"/>
  <c r="I11" i="23"/>
  <c r="H11" i="23"/>
  <c r="G11" i="23"/>
  <c r="F11" i="23"/>
  <c r="E11" i="23"/>
  <c r="D11" i="23"/>
  <c r="C11" i="23"/>
  <c r="B11" i="23"/>
  <c r="A11" i="23"/>
  <c r="AR49" i="2"/>
  <c r="AR10" i="23"/>
  <c r="N34" i="23" s="1"/>
  <c r="AQ49" i="2"/>
  <c r="AQ10" i="23"/>
  <c r="AP49" i="2"/>
  <c r="AP10" i="23" s="1"/>
  <c r="AO49" i="2"/>
  <c r="AO10" i="23"/>
  <c r="AN49" i="2"/>
  <c r="AN10" i="23" s="1"/>
  <c r="AM49" i="2"/>
  <c r="AM10" i="23" s="1"/>
  <c r="AL49" i="2"/>
  <c r="AL10" i="23" s="1"/>
  <c r="AK49" i="2"/>
  <c r="AK10" i="23"/>
  <c r="AJ49" i="2"/>
  <c r="AJ10" i="23"/>
  <c r="AI49" i="2"/>
  <c r="AI10" i="23"/>
  <c r="AG49" i="2"/>
  <c r="AG10" i="23" s="1"/>
  <c r="AF49" i="2"/>
  <c r="AF10" i="23" s="1"/>
  <c r="AE49" i="2"/>
  <c r="AE10" i="23"/>
  <c r="AD49" i="2"/>
  <c r="AD10" i="23" s="1"/>
  <c r="AC49" i="2"/>
  <c r="AC10" i="23" s="1"/>
  <c r="AB49" i="2"/>
  <c r="AB10" i="23"/>
  <c r="AA49" i="2"/>
  <c r="AA10" i="23"/>
  <c r="Z49" i="2"/>
  <c r="Z10" i="23"/>
  <c r="Y49" i="2"/>
  <c r="Y10" i="23" s="1"/>
  <c r="X49" i="2"/>
  <c r="X10" i="23"/>
  <c r="V10" i="23"/>
  <c r="L34" i="23" s="1"/>
  <c r="U10" i="23"/>
  <c r="T10" i="23"/>
  <c r="S10" i="23"/>
  <c r="R10" i="23"/>
  <c r="Q10" i="23"/>
  <c r="P10" i="23"/>
  <c r="O10" i="23"/>
  <c r="N10" i="23"/>
  <c r="M10" i="23"/>
  <c r="K10" i="23"/>
  <c r="M34" i="23" s="1"/>
  <c r="J10" i="23"/>
  <c r="I10" i="23"/>
  <c r="H10" i="23"/>
  <c r="G10" i="23"/>
  <c r="F10" i="23"/>
  <c r="E10" i="23"/>
  <c r="D10" i="23"/>
  <c r="C10" i="23"/>
  <c r="B10" i="23"/>
  <c r="A10" i="23"/>
  <c r="AR48" i="2"/>
  <c r="AR9" i="23" s="1"/>
  <c r="AQ48" i="2"/>
  <c r="AQ9" i="23"/>
  <c r="AP48" i="2"/>
  <c r="AP9" i="23"/>
  <c r="AO48" i="2"/>
  <c r="AO9" i="23" s="1"/>
  <c r="AN48" i="2"/>
  <c r="AN9" i="23" s="1"/>
  <c r="AM48" i="2"/>
  <c r="AM9" i="23"/>
  <c r="AL48" i="2"/>
  <c r="AL9" i="23" s="1"/>
  <c r="AK48" i="2"/>
  <c r="AK9" i="23"/>
  <c r="AJ48" i="2"/>
  <c r="AJ9" i="23" s="1"/>
  <c r="AI48" i="2"/>
  <c r="AI9" i="23"/>
  <c r="AG48" i="2"/>
  <c r="AG9" i="23"/>
  <c r="AF48" i="2"/>
  <c r="AF9" i="23" s="1"/>
  <c r="AE48" i="2"/>
  <c r="AE9" i="23" s="1"/>
  <c r="AD48" i="2"/>
  <c r="AD9" i="23" s="1"/>
  <c r="AC48" i="2"/>
  <c r="AC9" i="23"/>
  <c r="AC21" i="23" s="1"/>
  <c r="AB48" i="2"/>
  <c r="AB9" i="23"/>
  <c r="AA48" i="2"/>
  <c r="AA9" i="23"/>
  <c r="Z48" i="2"/>
  <c r="Z9" i="23" s="1"/>
  <c r="Y48" i="2"/>
  <c r="Y9" i="23"/>
  <c r="X48" i="2"/>
  <c r="X9" i="23"/>
  <c r="V9" i="23"/>
  <c r="L33" i="23" s="1"/>
  <c r="U9" i="23"/>
  <c r="T9" i="23"/>
  <c r="S9" i="23"/>
  <c r="R9" i="23"/>
  <c r="Q9" i="23"/>
  <c r="P9" i="23"/>
  <c r="O9" i="23"/>
  <c r="N9" i="23"/>
  <c r="M9" i="23"/>
  <c r="K9" i="23"/>
  <c r="J9" i="23"/>
  <c r="I9" i="23"/>
  <c r="H9" i="23"/>
  <c r="G9" i="23"/>
  <c r="F9" i="23"/>
  <c r="E9" i="23"/>
  <c r="D9" i="23"/>
  <c r="C9" i="23"/>
  <c r="B9" i="23"/>
  <c r="A9" i="23"/>
  <c r="AR47" i="2"/>
  <c r="AR8" i="23"/>
  <c r="AQ47" i="2"/>
  <c r="AQ8" i="23" s="1"/>
  <c r="AP47" i="2"/>
  <c r="AP8" i="23"/>
  <c r="AO47" i="2"/>
  <c r="AO8" i="23" s="1"/>
  <c r="AN47" i="2"/>
  <c r="AN8" i="23" s="1"/>
  <c r="AM47" i="2"/>
  <c r="AM8" i="23" s="1"/>
  <c r="AL47" i="2"/>
  <c r="AL8" i="23"/>
  <c r="AK47" i="2"/>
  <c r="AK8" i="23" s="1"/>
  <c r="AJ47" i="2"/>
  <c r="AJ8" i="23" s="1"/>
  <c r="AI47" i="2"/>
  <c r="AI8" i="23"/>
  <c r="AG47" i="2"/>
  <c r="AG8" i="23" s="1"/>
  <c r="AF47" i="2"/>
  <c r="AF8" i="23" s="1"/>
  <c r="AE47" i="2"/>
  <c r="AE8" i="23" s="1"/>
  <c r="AD47" i="2"/>
  <c r="AD8" i="23"/>
  <c r="AC47" i="2"/>
  <c r="AC8" i="23" s="1"/>
  <c r="AB47" i="2"/>
  <c r="AB8" i="23" s="1"/>
  <c r="AB20" i="23" s="1"/>
  <c r="AA47" i="2"/>
  <c r="AA8" i="23" s="1"/>
  <c r="Z47" i="2"/>
  <c r="Z8" i="23"/>
  <c r="Y47" i="2"/>
  <c r="Y8" i="23"/>
  <c r="X47" i="2"/>
  <c r="X8" i="23" s="1"/>
  <c r="X20" i="23" s="1"/>
  <c r="V8" i="23"/>
  <c r="U8" i="23"/>
  <c r="T8" i="23"/>
  <c r="S8" i="23"/>
  <c r="R8" i="23"/>
  <c r="Q8" i="23"/>
  <c r="P8" i="23"/>
  <c r="O8" i="23"/>
  <c r="N8" i="23"/>
  <c r="M8" i="23"/>
  <c r="K8" i="23"/>
  <c r="M32" i="23" s="1"/>
  <c r="J8" i="23"/>
  <c r="I8" i="23"/>
  <c r="H8" i="23"/>
  <c r="G8" i="23"/>
  <c r="F8" i="23"/>
  <c r="E8" i="23"/>
  <c r="D8" i="23"/>
  <c r="C8" i="23"/>
  <c r="B8" i="23"/>
  <c r="A8" i="23"/>
  <c r="AR46" i="2"/>
  <c r="AR7" i="23" s="1"/>
  <c r="AQ46" i="2"/>
  <c r="AQ7" i="23" s="1"/>
  <c r="AP46" i="2"/>
  <c r="AP7" i="23" s="1"/>
  <c r="AO46" i="2"/>
  <c r="AO7" i="23"/>
  <c r="AN46" i="2"/>
  <c r="AN7" i="23" s="1"/>
  <c r="AM46" i="2"/>
  <c r="AM7" i="23" s="1"/>
  <c r="AL46" i="2"/>
  <c r="AL7" i="23"/>
  <c r="AK46" i="2"/>
  <c r="AK7" i="23" s="1"/>
  <c r="AJ46" i="2"/>
  <c r="AJ7" i="23" s="1"/>
  <c r="AI46" i="2"/>
  <c r="AI7" i="23" s="1"/>
  <c r="AG46" i="2"/>
  <c r="AG7" i="23" s="1"/>
  <c r="AF46" i="2"/>
  <c r="AF7" i="23" s="1"/>
  <c r="AE46" i="2"/>
  <c r="AE7" i="23" s="1"/>
  <c r="AD46" i="2"/>
  <c r="AD7" i="23" s="1"/>
  <c r="AC46" i="2"/>
  <c r="AC7" i="23"/>
  <c r="AB46" i="2"/>
  <c r="AB7" i="23" s="1"/>
  <c r="AA46" i="2"/>
  <c r="AA7" i="23" s="1"/>
  <c r="Z46" i="2"/>
  <c r="Z7" i="23" s="1"/>
  <c r="Y46" i="2"/>
  <c r="Y7" i="23"/>
  <c r="X46" i="2"/>
  <c r="X7" i="23" s="1"/>
  <c r="V7" i="23"/>
  <c r="U7" i="23"/>
  <c r="T7" i="23"/>
  <c r="S7" i="23"/>
  <c r="R7" i="23"/>
  <c r="Q7" i="23"/>
  <c r="P7" i="23"/>
  <c r="O7" i="23"/>
  <c r="N7" i="23"/>
  <c r="M7" i="23"/>
  <c r="K7" i="23"/>
  <c r="M31" i="23" s="1"/>
  <c r="J7" i="23"/>
  <c r="I7" i="23"/>
  <c r="H7" i="23"/>
  <c r="G7" i="23"/>
  <c r="F7" i="23"/>
  <c r="E7" i="23"/>
  <c r="D7" i="23"/>
  <c r="C7" i="23"/>
  <c r="B7" i="23"/>
  <c r="B44" i="23" s="1"/>
  <c r="B46" i="8" s="1"/>
  <c r="A7" i="23"/>
  <c r="AR45" i="2"/>
  <c r="AR6" i="23" s="1"/>
  <c r="AQ45" i="2"/>
  <c r="AQ6" i="23" s="1"/>
  <c r="AP45" i="2"/>
  <c r="AP6" i="23"/>
  <c r="AO45" i="2"/>
  <c r="AO6" i="23" s="1"/>
  <c r="AN45" i="2"/>
  <c r="AN6" i="23" s="1"/>
  <c r="AM45" i="2"/>
  <c r="AM6" i="23" s="1"/>
  <c r="AL45" i="2"/>
  <c r="AL6" i="23" s="1"/>
  <c r="AK45" i="2"/>
  <c r="AK6" i="23" s="1"/>
  <c r="AJ45" i="2"/>
  <c r="AJ6" i="23" s="1"/>
  <c r="AI45" i="2"/>
  <c r="AI6" i="23" s="1"/>
  <c r="AG45" i="2"/>
  <c r="AG6" i="23"/>
  <c r="AF45" i="2"/>
  <c r="AF6" i="23" s="1"/>
  <c r="AE45" i="2"/>
  <c r="AE6" i="23" s="1"/>
  <c r="AD45" i="2"/>
  <c r="AD6" i="23" s="1"/>
  <c r="AC45" i="2"/>
  <c r="AC6" i="23"/>
  <c r="AB45" i="2"/>
  <c r="AB6" i="23" s="1"/>
  <c r="AA45" i="2"/>
  <c r="AA6" i="23"/>
  <c r="Z45" i="2"/>
  <c r="Z6" i="23"/>
  <c r="Y45" i="2"/>
  <c r="Y6" i="23" s="1"/>
  <c r="X45" i="2"/>
  <c r="X6" i="23"/>
  <c r="V6" i="23"/>
  <c r="L30" i="23" s="1"/>
  <c r="U6" i="23"/>
  <c r="T6" i="23"/>
  <c r="S6" i="23"/>
  <c r="R6" i="23"/>
  <c r="Q6" i="23"/>
  <c r="P6" i="23"/>
  <c r="O6" i="23"/>
  <c r="N6" i="23"/>
  <c r="M6" i="23"/>
  <c r="K6" i="23"/>
  <c r="J6" i="23"/>
  <c r="I6" i="23"/>
  <c r="H6" i="23"/>
  <c r="G6" i="23"/>
  <c r="F6" i="23"/>
  <c r="E6" i="23"/>
  <c r="D6" i="23"/>
  <c r="C6" i="23"/>
  <c r="B6" i="23"/>
  <c r="A6" i="23"/>
  <c r="AR44" i="2"/>
  <c r="AR5" i="23" s="1"/>
  <c r="AQ44" i="2"/>
  <c r="AQ5" i="23"/>
  <c r="AP44" i="2"/>
  <c r="AP5" i="23"/>
  <c r="AO44" i="2"/>
  <c r="AO5" i="23" s="1"/>
  <c r="AN44" i="2"/>
  <c r="AN5" i="23" s="1"/>
  <c r="AM44" i="2"/>
  <c r="AM5" i="23" s="1"/>
  <c r="AL44" i="2"/>
  <c r="AL5" i="23" s="1"/>
  <c r="AK44" i="2"/>
  <c r="AK5" i="23" s="1"/>
  <c r="AJ44" i="2"/>
  <c r="AJ5" i="23" s="1"/>
  <c r="AI44" i="2"/>
  <c r="AI5" i="23" s="1"/>
  <c r="AG44" i="2"/>
  <c r="AG5" i="23"/>
  <c r="AF44" i="2"/>
  <c r="AF5" i="23"/>
  <c r="AE44" i="2"/>
  <c r="AE5" i="23" s="1"/>
  <c r="AD44" i="2"/>
  <c r="AD5" i="23"/>
  <c r="AC44" i="2"/>
  <c r="AC5" i="23" s="1"/>
  <c r="AB44" i="2"/>
  <c r="AB5" i="23"/>
  <c r="AA44" i="2"/>
  <c r="AA5" i="23" s="1"/>
  <c r="Z44" i="2"/>
  <c r="Z5" i="23"/>
  <c r="Y44" i="2"/>
  <c r="Y5" i="23" s="1"/>
  <c r="X44" i="2"/>
  <c r="X5" i="23"/>
  <c r="V5" i="23"/>
  <c r="U5" i="23"/>
  <c r="T5" i="23"/>
  <c r="S5" i="23"/>
  <c r="R5" i="23"/>
  <c r="Q5" i="23"/>
  <c r="P5" i="23"/>
  <c r="O5" i="23"/>
  <c r="N5" i="23"/>
  <c r="M5" i="23"/>
  <c r="K5" i="23"/>
  <c r="M29" i="23"/>
  <c r="J5" i="23"/>
  <c r="I5" i="23"/>
  <c r="H5" i="23"/>
  <c r="G5" i="23"/>
  <c r="F5" i="23"/>
  <c r="E5" i="23"/>
  <c r="D5" i="23"/>
  <c r="C5" i="23"/>
  <c r="B5" i="23"/>
  <c r="A5" i="23"/>
  <c r="AR43" i="2"/>
  <c r="AR4" i="23"/>
  <c r="AQ43" i="2"/>
  <c r="AQ4" i="23" s="1"/>
  <c r="AP43" i="2"/>
  <c r="AP4" i="23"/>
  <c r="AO43" i="2"/>
  <c r="AO4" i="23"/>
  <c r="AN43" i="2"/>
  <c r="AN4" i="23" s="1"/>
  <c r="AM43" i="2"/>
  <c r="AM4" i="23"/>
  <c r="AM22" i="23" s="1"/>
  <c r="AM23" i="23"/>
  <c r="AL43" i="2"/>
  <c r="AL4" i="23" s="1"/>
  <c r="AK43" i="2"/>
  <c r="AK4" i="23" s="1"/>
  <c r="AK20" i="23" s="1"/>
  <c r="AJ43" i="2"/>
  <c r="AJ4" i="23" s="1"/>
  <c r="AJ22" i="23" s="1"/>
  <c r="AI43" i="2"/>
  <c r="AI4" i="23" s="1"/>
  <c r="AG43" i="2"/>
  <c r="AG4" i="23" s="1"/>
  <c r="M41" i="23" s="1"/>
  <c r="M43" i="8" s="1"/>
  <c r="AF43" i="2"/>
  <c r="AF4" i="23" s="1"/>
  <c r="AE43" i="2"/>
  <c r="AE4" i="23" s="1"/>
  <c r="AE24" i="23" s="1"/>
  <c r="AD43" i="2"/>
  <c r="AD4" i="23"/>
  <c r="AD20" i="23" s="1"/>
  <c r="AC43" i="2"/>
  <c r="AC4" i="23" s="1"/>
  <c r="AB43" i="2"/>
  <c r="AB4" i="23"/>
  <c r="AA43" i="2"/>
  <c r="AA4" i="23" s="1"/>
  <c r="AA18" i="23" s="1"/>
  <c r="Z43" i="2"/>
  <c r="Z4" i="23"/>
  <c r="Y43" i="2"/>
  <c r="Y4" i="23" s="1"/>
  <c r="Y24" i="23" s="1"/>
  <c r="X43" i="2"/>
  <c r="X4" i="23"/>
  <c r="V4" i="23"/>
  <c r="U4" i="23"/>
  <c r="T4" i="23"/>
  <c r="T19" i="23" s="1"/>
  <c r="S4" i="23"/>
  <c r="S24" i="23" s="1"/>
  <c r="R4" i="23"/>
  <c r="Q4" i="23"/>
  <c r="P4" i="23"/>
  <c r="O4" i="23"/>
  <c r="N4" i="23"/>
  <c r="M4" i="23"/>
  <c r="K4" i="23"/>
  <c r="K23" i="23" s="1"/>
  <c r="D48" i="23" s="1"/>
  <c r="D50" i="8" s="1"/>
  <c r="J4" i="23"/>
  <c r="J21" i="23" s="1"/>
  <c r="I4" i="23"/>
  <c r="H4" i="23"/>
  <c r="H20" i="23" s="1"/>
  <c r="G4" i="23"/>
  <c r="F4" i="23"/>
  <c r="E4" i="23"/>
  <c r="E20" i="23" s="1"/>
  <c r="D4" i="23"/>
  <c r="C4" i="23"/>
  <c r="A4" i="23"/>
  <c r="AR3" i="23"/>
  <c r="AO3" i="23"/>
  <c r="AN3" i="23"/>
  <c r="AM3" i="23"/>
  <c r="AG3" i="23"/>
  <c r="AF3" i="23"/>
  <c r="AE3" i="23"/>
  <c r="AB3" i="23"/>
  <c r="Z3" i="23"/>
  <c r="Y3" i="23"/>
  <c r="X3" i="23"/>
  <c r="V3" i="23"/>
  <c r="E28" i="23" s="1"/>
  <c r="I41" i="23" s="1"/>
  <c r="I43" i="8" s="1"/>
  <c r="U3" i="23"/>
  <c r="T3" i="23"/>
  <c r="S3" i="23"/>
  <c r="R3" i="23"/>
  <c r="Q3" i="23"/>
  <c r="P3" i="23"/>
  <c r="O3" i="23"/>
  <c r="N3" i="23"/>
  <c r="M3" i="23"/>
  <c r="K3" i="23"/>
  <c r="J3" i="23"/>
  <c r="I3" i="23"/>
  <c r="H3" i="23"/>
  <c r="G3" i="23"/>
  <c r="F3" i="23"/>
  <c r="E3" i="23"/>
  <c r="D3" i="23"/>
  <c r="C3" i="23"/>
  <c r="B3" i="23"/>
  <c r="C36" i="23" s="1"/>
  <c r="E49" i="23" s="1"/>
  <c r="E51" i="8" s="1"/>
  <c r="AI2" i="23"/>
  <c r="X2" i="23"/>
  <c r="M2" i="23"/>
  <c r="B2" i="23"/>
  <c r="A1" i="23"/>
  <c r="B4" i="23"/>
  <c r="AR38" i="2"/>
  <c r="AR12" i="22" s="1"/>
  <c r="AQ38" i="2"/>
  <c r="AQ12" i="22"/>
  <c r="AP38" i="2"/>
  <c r="AP12" i="22"/>
  <c r="AO38" i="2"/>
  <c r="AO12" i="22" s="1"/>
  <c r="AN38" i="2"/>
  <c r="AN12" i="22"/>
  <c r="AM38" i="2"/>
  <c r="AM12" i="22" s="1"/>
  <c r="AL38" i="2"/>
  <c r="AL12" i="22" s="1"/>
  <c r="AK38" i="2"/>
  <c r="AK12" i="22" s="1"/>
  <c r="AJ38" i="2"/>
  <c r="AJ12" i="22" s="1"/>
  <c r="AI38" i="2"/>
  <c r="AI12" i="22" s="1"/>
  <c r="AG38" i="2"/>
  <c r="AG12" i="22" s="1"/>
  <c r="O36" i="22" s="1"/>
  <c r="AF38" i="2"/>
  <c r="AF12" i="22" s="1"/>
  <c r="AE38" i="2"/>
  <c r="AE12" i="22"/>
  <c r="AD38" i="2"/>
  <c r="AD12" i="22" s="1"/>
  <c r="AC38" i="2"/>
  <c r="AC12" i="22"/>
  <c r="AB38" i="2"/>
  <c r="AB12" i="22" s="1"/>
  <c r="AA38" i="2"/>
  <c r="AA12" i="22" s="1"/>
  <c r="Z38" i="2"/>
  <c r="Z12" i="22" s="1"/>
  <c r="Y38" i="2"/>
  <c r="Y12" i="22" s="1"/>
  <c r="X38" i="2"/>
  <c r="X12" i="22" s="1"/>
  <c r="V12" i="22"/>
  <c r="L36" i="22" s="1"/>
  <c r="U12" i="22"/>
  <c r="T12" i="22"/>
  <c r="S12" i="22"/>
  <c r="R12" i="22"/>
  <c r="Q12" i="22"/>
  <c r="P12" i="22"/>
  <c r="O12" i="22"/>
  <c r="N12" i="22"/>
  <c r="M12" i="22"/>
  <c r="K12" i="22"/>
  <c r="M36" i="22" s="1"/>
  <c r="J12" i="22"/>
  <c r="I12" i="22"/>
  <c r="H12" i="22"/>
  <c r="G12" i="22"/>
  <c r="F12" i="22"/>
  <c r="E12" i="22"/>
  <c r="D12" i="22"/>
  <c r="C12" i="22"/>
  <c r="B12" i="22"/>
  <c r="A12" i="22"/>
  <c r="AR37" i="2"/>
  <c r="AR11" i="22" s="1"/>
  <c r="AQ37" i="2"/>
  <c r="AQ11" i="22" s="1"/>
  <c r="AP37" i="2"/>
  <c r="AP11" i="22"/>
  <c r="AO37" i="2"/>
  <c r="AO11" i="22" s="1"/>
  <c r="AN37" i="2"/>
  <c r="AN11" i="22" s="1"/>
  <c r="AM37" i="2"/>
  <c r="AM11" i="22" s="1"/>
  <c r="AL37" i="2"/>
  <c r="AL11" i="22" s="1"/>
  <c r="AK37" i="2"/>
  <c r="AK11" i="22" s="1"/>
  <c r="AJ37" i="2"/>
  <c r="AJ11" i="22" s="1"/>
  <c r="AI37" i="2"/>
  <c r="AI11" i="22" s="1"/>
  <c r="AG37" i="2"/>
  <c r="AG11" i="22"/>
  <c r="AF37" i="2"/>
  <c r="AF11" i="22" s="1"/>
  <c r="AE37" i="2"/>
  <c r="AE11" i="22" s="1"/>
  <c r="AD37" i="2"/>
  <c r="AD11" i="22" s="1"/>
  <c r="AC37" i="2"/>
  <c r="AC11" i="22" s="1"/>
  <c r="AB37" i="2"/>
  <c r="AB11" i="22" s="1"/>
  <c r="AA37" i="2"/>
  <c r="AA11" i="22" s="1"/>
  <c r="Z37" i="2"/>
  <c r="Z11" i="22" s="1"/>
  <c r="Y37" i="2"/>
  <c r="Y11" i="22" s="1"/>
  <c r="X37" i="2"/>
  <c r="X11" i="22"/>
  <c r="V11" i="22"/>
  <c r="L35" i="22" s="1"/>
  <c r="U11" i="22"/>
  <c r="T11" i="22"/>
  <c r="S11" i="22"/>
  <c r="R11" i="22"/>
  <c r="Q11" i="22"/>
  <c r="P11" i="22"/>
  <c r="O11" i="22"/>
  <c r="N11" i="22"/>
  <c r="M11" i="22"/>
  <c r="K11" i="22"/>
  <c r="J11" i="22"/>
  <c r="I11" i="22"/>
  <c r="H11" i="22"/>
  <c r="G11" i="22"/>
  <c r="F11" i="22"/>
  <c r="E11" i="22"/>
  <c r="D11" i="22"/>
  <c r="C11" i="22"/>
  <c r="B11" i="22"/>
  <c r="A11" i="22"/>
  <c r="AR36" i="2"/>
  <c r="AR10" i="22" s="1"/>
  <c r="N34" i="22" s="1"/>
  <c r="AQ36" i="2"/>
  <c r="AQ10" i="22" s="1"/>
  <c r="AP36" i="2"/>
  <c r="AP10" i="22" s="1"/>
  <c r="AO36" i="2"/>
  <c r="AO10" i="22" s="1"/>
  <c r="AN36" i="2"/>
  <c r="AN10" i="22" s="1"/>
  <c r="AM36" i="2"/>
  <c r="AM10" i="22"/>
  <c r="AL36" i="2"/>
  <c r="AL10" i="22" s="1"/>
  <c r="AK36" i="2"/>
  <c r="AK10" i="22"/>
  <c r="AJ36" i="2"/>
  <c r="AJ10" i="22" s="1"/>
  <c r="AI36" i="2"/>
  <c r="AI10" i="22"/>
  <c r="AG36" i="2"/>
  <c r="AG10" i="22" s="1"/>
  <c r="O34" i="22" s="1"/>
  <c r="AF36" i="2"/>
  <c r="AF10" i="22"/>
  <c r="AE36" i="2"/>
  <c r="AE10" i="22" s="1"/>
  <c r="AD36" i="2"/>
  <c r="AD10" i="22" s="1"/>
  <c r="AC36" i="2"/>
  <c r="AC10" i="22"/>
  <c r="AB36" i="2"/>
  <c r="AB10" i="22"/>
  <c r="AA36" i="2"/>
  <c r="AA10" i="22" s="1"/>
  <c r="Z36" i="2"/>
  <c r="Z10" i="22"/>
  <c r="Y36" i="2"/>
  <c r="Y10" i="22" s="1"/>
  <c r="X36" i="2"/>
  <c r="X10" i="22"/>
  <c r="V10" i="22"/>
  <c r="U10" i="22"/>
  <c r="T10" i="22"/>
  <c r="S10" i="22"/>
  <c r="R10" i="22"/>
  <c r="Q10" i="22"/>
  <c r="P10" i="22"/>
  <c r="O10" i="22"/>
  <c r="N10" i="22"/>
  <c r="M10" i="22"/>
  <c r="K10" i="22"/>
  <c r="M34" i="22" s="1"/>
  <c r="J10" i="22"/>
  <c r="I10" i="22"/>
  <c r="H10" i="22"/>
  <c r="G10" i="22"/>
  <c r="F10" i="22"/>
  <c r="E10" i="22"/>
  <c r="D10" i="22"/>
  <c r="C10" i="22"/>
  <c r="B10" i="22"/>
  <c r="A10" i="22"/>
  <c r="AR35" i="2"/>
  <c r="AR9" i="22" s="1"/>
  <c r="AQ35" i="2"/>
  <c r="AQ9" i="22" s="1"/>
  <c r="AP35" i="2"/>
  <c r="AP9" i="22" s="1"/>
  <c r="AO35" i="2"/>
  <c r="AO9" i="22" s="1"/>
  <c r="AN35" i="2"/>
  <c r="AN9" i="22" s="1"/>
  <c r="AM35" i="2"/>
  <c r="AM9" i="22"/>
  <c r="AL35" i="2"/>
  <c r="AL9" i="22"/>
  <c r="AK35" i="2"/>
  <c r="AK9" i="22" s="1"/>
  <c r="AJ35" i="2"/>
  <c r="AJ9" i="22" s="1"/>
  <c r="AI35" i="2"/>
  <c r="AI9" i="22" s="1"/>
  <c r="AG35" i="2"/>
  <c r="AG9" i="22" s="1"/>
  <c r="AF35" i="2"/>
  <c r="AF9" i="22" s="1"/>
  <c r="AE35" i="2"/>
  <c r="AE9" i="22" s="1"/>
  <c r="AD35" i="2"/>
  <c r="AD9" i="22" s="1"/>
  <c r="AC35" i="2"/>
  <c r="AC9" i="22" s="1"/>
  <c r="AB35" i="2"/>
  <c r="AB9" i="22" s="1"/>
  <c r="AB21" i="22" s="1"/>
  <c r="AA35" i="2"/>
  <c r="AA9" i="22" s="1"/>
  <c r="Z35" i="2"/>
  <c r="Z9" i="22"/>
  <c r="Y35" i="2"/>
  <c r="Y9" i="22" s="1"/>
  <c r="X35" i="2"/>
  <c r="X9" i="22" s="1"/>
  <c r="X21" i="22" s="1"/>
  <c r="V9" i="22"/>
  <c r="L33" i="22" s="1"/>
  <c r="U9" i="22"/>
  <c r="T9" i="22"/>
  <c r="S9" i="22"/>
  <c r="R9" i="22"/>
  <c r="Q9" i="22"/>
  <c r="P9" i="22"/>
  <c r="O9" i="22"/>
  <c r="N9" i="22"/>
  <c r="M9" i="22"/>
  <c r="K9" i="22"/>
  <c r="M33" i="22" s="1"/>
  <c r="J9" i="22"/>
  <c r="I9" i="22"/>
  <c r="H9" i="22"/>
  <c r="G9" i="22"/>
  <c r="F9" i="22"/>
  <c r="E9" i="22"/>
  <c r="E21" i="22" s="1"/>
  <c r="D9" i="22"/>
  <c r="C9" i="22"/>
  <c r="B9" i="22"/>
  <c r="A9" i="22"/>
  <c r="AR34" i="2"/>
  <c r="AR8" i="22"/>
  <c r="N32" i="22" s="1"/>
  <c r="AQ34" i="2"/>
  <c r="AQ8" i="22" s="1"/>
  <c r="AP34" i="2"/>
  <c r="AP8" i="22" s="1"/>
  <c r="AO34" i="2"/>
  <c r="AO8" i="22" s="1"/>
  <c r="AN34" i="2"/>
  <c r="AN8" i="22" s="1"/>
  <c r="AM34" i="2"/>
  <c r="AM8" i="22"/>
  <c r="AL34" i="2"/>
  <c r="AL8" i="22" s="1"/>
  <c r="AK34" i="2"/>
  <c r="AK8" i="22"/>
  <c r="AJ34" i="2"/>
  <c r="AJ8" i="22" s="1"/>
  <c r="AI34" i="2"/>
  <c r="AI8" i="22"/>
  <c r="AG34" i="2"/>
  <c r="AG8" i="22" s="1"/>
  <c r="AF34" i="2"/>
  <c r="AF8" i="22"/>
  <c r="AE34" i="2"/>
  <c r="AE8" i="22" s="1"/>
  <c r="AD34" i="2"/>
  <c r="AD8" i="22"/>
  <c r="AC34" i="2"/>
  <c r="AC8" i="22" s="1"/>
  <c r="AB34" i="2"/>
  <c r="AB8" i="22"/>
  <c r="AA34" i="2"/>
  <c r="AA8" i="22" s="1"/>
  <c r="Z34" i="2"/>
  <c r="Z8" i="22"/>
  <c r="Y34" i="2"/>
  <c r="Y8" i="22" s="1"/>
  <c r="X34" i="2"/>
  <c r="X8" i="22"/>
  <c r="V8" i="22"/>
  <c r="L32" i="22" s="1"/>
  <c r="U8" i="22"/>
  <c r="T8" i="22"/>
  <c r="S8" i="22"/>
  <c r="R8" i="22"/>
  <c r="Q8" i="22"/>
  <c r="P8" i="22"/>
  <c r="O8" i="22"/>
  <c r="N8" i="22"/>
  <c r="M8" i="22"/>
  <c r="K8" i="22"/>
  <c r="J8" i="22"/>
  <c r="I8" i="22"/>
  <c r="H8" i="22"/>
  <c r="G8" i="22"/>
  <c r="F8" i="22"/>
  <c r="E8" i="22"/>
  <c r="D8" i="22"/>
  <c r="C8" i="22"/>
  <c r="B8" i="22"/>
  <c r="B45" i="22" s="1"/>
  <c r="A8" i="22"/>
  <c r="AR33" i="2"/>
  <c r="AR7" i="22" s="1"/>
  <c r="J44" i="22" s="1"/>
  <c r="J33" i="8" s="1"/>
  <c r="AQ33" i="2"/>
  <c r="AQ7" i="22" s="1"/>
  <c r="AP33" i="2"/>
  <c r="AP7" i="22" s="1"/>
  <c r="AO33" i="2"/>
  <c r="AO7" i="22" s="1"/>
  <c r="AN33" i="2"/>
  <c r="AN7" i="22"/>
  <c r="AM33" i="2"/>
  <c r="AM7" i="22"/>
  <c r="AM19" i="22" s="1"/>
  <c r="AL33" i="2"/>
  <c r="AL7" i="22" s="1"/>
  <c r="AK33" i="2"/>
  <c r="AK7" i="22" s="1"/>
  <c r="AJ33" i="2"/>
  <c r="AJ7" i="22"/>
  <c r="AI33" i="2"/>
  <c r="AI7" i="22" s="1"/>
  <c r="AG33" i="2"/>
  <c r="AG7" i="22" s="1"/>
  <c r="AF33" i="2"/>
  <c r="AF7" i="22" s="1"/>
  <c r="AE33" i="2"/>
  <c r="AE7" i="22"/>
  <c r="AD33" i="2"/>
  <c r="AD7" i="22" s="1"/>
  <c r="AC33" i="2"/>
  <c r="AC7" i="22" s="1"/>
  <c r="AC19" i="22" s="1"/>
  <c r="AB33" i="2"/>
  <c r="AB7" i="22"/>
  <c r="AA33" i="2"/>
  <c r="AA7" i="22" s="1"/>
  <c r="Z33" i="2"/>
  <c r="Z7" i="22"/>
  <c r="Y33" i="2"/>
  <c r="Y7" i="22" s="1"/>
  <c r="X33" i="2"/>
  <c r="X7" i="22" s="1"/>
  <c r="V7" i="22"/>
  <c r="U7" i="22"/>
  <c r="T7" i="22"/>
  <c r="S7" i="22"/>
  <c r="R7" i="22"/>
  <c r="Q7" i="22"/>
  <c r="P7" i="22"/>
  <c r="O7" i="22"/>
  <c r="N7" i="22"/>
  <c r="M7" i="22"/>
  <c r="F44" i="22" s="1"/>
  <c r="F33" i="8" s="1"/>
  <c r="K7" i="22"/>
  <c r="M31" i="22"/>
  <c r="J7" i="22"/>
  <c r="I7" i="22"/>
  <c r="H7" i="22"/>
  <c r="G7" i="22"/>
  <c r="F7" i="22"/>
  <c r="E7" i="22"/>
  <c r="D7" i="22"/>
  <c r="C7" i="22"/>
  <c r="B7" i="22"/>
  <c r="A7" i="22"/>
  <c r="AR32" i="2"/>
  <c r="AR6" i="22"/>
  <c r="N30" i="22"/>
  <c r="AQ32" i="2"/>
  <c r="AQ6" i="22" s="1"/>
  <c r="AP32" i="2"/>
  <c r="AP6" i="22" s="1"/>
  <c r="AO32" i="2"/>
  <c r="AO6" i="22" s="1"/>
  <c r="AN32" i="2"/>
  <c r="AN6" i="22"/>
  <c r="AM32" i="2"/>
  <c r="AM6" i="22" s="1"/>
  <c r="AM18" i="22"/>
  <c r="AL32" i="2"/>
  <c r="AL6" i="22" s="1"/>
  <c r="AK32" i="2"/>
  <c r="AK6" i="22"/>
  <c r="AJ32" i="2"/>
  <c r="AJ6" i="22" s="1"/>
  <c r="AI32" i="2"/>
  <c r="AI6" i="22"/>
  <c r="AG32" i="2"/>
  <c r="AG6" i="22" s="1"/>
  <c r="AF32" i="2"/>
  <c r="AF6" i="22"/>
  <c r="AE32" i="2"/>
  <c r="AE6" i="22" s="1"/>
  <c r="AD32" i="2"/>
  <c r="AD6" i="22" s="1"/>
  <c r="AC32" i="2"/>
  <c r="AC6" i="22" s="1"/>
  <c r="AC18" i="22" s="1"/>
  <c r="AB32" i="2"/>
  <c r="AB6" i="22" s="1"/>
  <c r="AA32" i="2"/>
  <c r="AA6" i="22" s="1"/>
  <c r="Z32" i="2"/>
  <c r="Z6" i="22" s="1"/>
  <c r="Y32" i="2"/>
  <c r="Y6" i="22" s="1"/>
  <c r="X32" i="2"/>
  <c r="X6" i="22" s="1"/>
  <c r="V6" i="22"/>
  <c r="L30" i="22" s="1"/>
  <c r="U6" i="22"/>
  <c r="T6" i="22"/>
  <c r="S6" i="22"/>
  <c r="R6" i="22"/>
  <c r="Q6" i="22"/>
  <c r="P6" i="22"/>
  <c r="O6" i="22"/>
  <c r="N6" i="22"/>
  <c r="M6" i="22"/>
  <c r="K6" i="22"/>
  <c r="M30" i="22" s="1"/>
  <c r="J6" i="22"/>
  <c r="I6" i="22"/>
  <c r="H6" i="22"/>
  <c r="G6" i="22"/>
  <c r="F6" i="22"/>
  <c r="E6" i="22"/>
  <c r="D6" i="22"/>
  <c r="C6" i="22"/>
  <c r="B6" i="22"/>
  <c r="A6" i="22"/>
  <c r="AR31" i="2"/>
  <c r="AR5" i="22" s="1"/>
  <c r="AQ31" i="2"/>
  <c r="AQ5" i="22"/>
  <c r="AP31" i="2"/>
  <c r="AP5" i="22"/>
  <c r="AO31" i="2"/>
  <c r="AO5" i="22" s="1"/>
  <c r="AN31" i="2"/>
  <c r="AN5" i="22"/>
  <c r="AM31" i="2"/>
  <c r="AM5" i="22" s="1"/>
  <c r="AL31" i="2"/>
  <c r="AL5" i="22"/>
  <c r="AK31" i="2"/>
  <c r="AK5" i="22" s="1"/>
  <c r="AJ31" i="2"/>
  <c r="AJ5" i="22"/>
  <c r="AI31" i="2"/>
  <c r="AI5" i="22" s="1"/>
  <c r="AG31" i="2"/>
  <c r="AG5" i="22"/>
  <c r="O29" i="22" s="1"/>
  <c r="AF31" i="2"/>
  <c r="AF5" i="22" s="1"/>
  <c r="AE31" i="2"/>
  <c r="AE5" i="22" s="1"/>
  <c r="AD31" i="2"/>
  <c r="AD5" i="22" s="1"/>
  <c r="AC31" i="2"/>
  <c r="AC5" i="22" s="1"/>
  <c r="AB31" i="2"/>
  <c r="AB5" i="22" s="1"/>
  <c r="AA31" i="2"/>
  <c r="AA5" i="22"/>
  <c r="Z31" i="2"/>
  <c r="Z5" i="22" s="1"/>
  <c r="Y31" i="2"/>
  <c r="Y5" i="22" s="1"/>
  <c r="X31" i="2"/>
  <c r="X5" i="22" s="1"/>
  <c r="V5" i="22"/>
  <c r="U5" i="22"/>
  <c r="T5" i="22"/>
  <c r="S5" i="22"/>
  <c r="R5" i="22"/>
  <c r="Q5" i="22"/>
  <c r="P5" i="22"/>
  <c r="O5" i="22"/>
  <c r="N5" i="22"/>
  <c r="M5" i="22"/>
  <c r="K5" i="22"/>
  <c r="M29" i="22" s="1"/>
  <c r="J5" i="22"/>
  <c r="I5" i="22"/>
  <c r="H5" i="22"/>
  <c r="G5" i="22"/>
  <c r="F5" i="22"/>
  <c r="E5" i="22"/>
  <c r="D5" i="22"/>
  <c r="C5" i="22"/>
  <c r="B5" i="22"/>
  <c r="B42" i="22"/>
  <c r="A5" i="22"/>
  <c r="AR30" i="2"/>
  <c r="AR4" i="22"/>
  <c r="AQ30" i="2"/>
  <c r="AQ4" i="22" s="1"/>
  <c r="AP30" i="2"/>
  <c r="AP4" i="22"/>
  <c r="AO30" i="2"/>
  <c r="AO4" i="22" s="1"/>
  <c r="AN30" i="2"/>
  <c r="AN4" i="22"/>
  <c r="AM30" i="2"/>
  <c r="AM4" i="22" s="1"/>
  <c r="AM24" i="22" s="1"/>
  <c r="AL30" i="2"/>
  <c r="AL4" i="22" s="1"/>
  <c r="AK30" i="2"/>
  <c r="AK4" i="22" s="1"/>
  <c r="AJ30" i="2"/>
  <c r="AJ4" i="22" s="1"/>
  <c r="AI30" i="2"/>
  <c r="AI4" i="22"/>
  <c r="AG30" i="2"/>
  <c r="AG4" i="22" s="1"/>
  <c r="AF30" i="2"/>
  <c r="AF4" i="22" s="1"/>
  <c r="AE30" i="2"/>
  <c r="AE4" i="22"/>
  <c r="AD30" i="2"/>
  <c r="AD4" i="22" s="1"/>
  <c r="AD21" i="22" s="1"/>
  <c r="AC30" i="2"/>
  <c r="AC4" i="22" s="1"/>
  <c r="AB30" i="2"/>
  <c r="AB4" i="22"/>
  <c r="AA30" i="2"/>
  <c r="AA4" i="22" s="1"/>
  <c r="Z30" i="2"/>
  <c r="Z4" i="22" s="1"/>
  <c r="Y30" i="2"/>
  <c r="Y4" i="22" s="1"/>
  <c r="X30" i="2"/>
  <c r="X4" i="22" s="1"/>
  <c r="V4" i="22"/>
  <c r="U4" i="22"/>
  <c r="U23" i="22" s="1"/>
  <c r="T4" i="22"/>
  <c r="S4" i="22"/>
  <c r="R4" i="22"/>
  <c r="Q4" i="22"/>
  <c r="Q17" i="22" s="1"/>
  <c r="P4" i="22"/>
  <c r="O4" i="22"/>
  <c r="N4" i="22"/>
  <c r="M4" i="22"/>
  <c r="K4" i="22"/>
  <c r="J4" i="22"/>
  <c r="I4" i="22"/>
  <c r="H4" i="22"/>
  <c r="G4" i="22"/>
  <c r="F4" i="22"/>
  <c r="E4" i="22"/>
  <c r="D4" i="22"/>
  <c r="C4" i="22"/>
  <c r="A4" i="22"/>
  <c r="AR3" i="22"/>
  <c r="AO3" i="22"/>
  <c r="AM3" i="22"/>
  <c r="AL3" i="22"/>
  <c r="AK3" i="22"/>
  <c r="AJ3" i="22"/>
  <c r="AG3" i="22"/>
  <c r="AD3" i="22"/>
  <c r="AC3" i="22"/>
  <c r="AB3" i="22"/>
  <c r="Y3" i="22"/>
  <c r="V3" i="22"/>
  <c r="U3" i="22"/>
  <c r="T3" i="22"/>
  <c r="S3" i="22"/>
  <c r="R3" i="22"/>
  <c r="Q3" i="22"/>
  <c r="P3" i="22"/>
  <c r="O3" i="22"/>
  <c r="N3" i="22"/>
  <c r="M3" i="22"/>
  <c r="K3" i="22"/>
  <c r="J3" i="22"/>
  <c r="I3" i="22"/>
  <c r="H3" i="22"/>
  <c r="G3" i="22"/>
  <c r="F3" i="22"/>
  <c r="E3" i="22"/>
  <c r="D3" i="22"/>
  <c r="C3" i="22"/>
  <c r="B3" i="22"/>
  <c r="AI2" i="22"/>
  <c r="X2" i="22"/>
  <c r="M2" i="22"/>
  <c r="B2" i="22"/>
  <c r="A1" i="22"/>
  <c r="B4" i="22"/>
  <c r="AR25" i="2"/>
  <c r="AR12" i="21" s="1"/>
  <c r="AQ25" i="2"/>
  <c r="AQ12" i="21" s="1"/>
  <c r="AP25" i="2"/>
  <c r="AP12" i="21" s="1"/>
  <c r="AO25" i="2"/>
  <c r="AO12" i="21" s="1"/>
  <c r="AN25" i="2"/>
  <c r="AN12" i="21" s="1"/>
  <c r="AN24" i="21" s="1"/>
  <c r="AM25" i="2"/>
  <c r="AM12" i="21" s="1"/>
  <c r="AL25" i="2"/>
  <c r="AL12" i="21" s="1"/>
  <c r="AK25" i="2"/>
  <c r="AK12" i="21" s="1"/>
  <c r="AK24" i="21" s="1"/>
  <c r="AJ25" i="2"/>
  <c r="AJ12" i="21" s="1"/>
  <c r="AI25" i="2"/>
  <c r="AI12" i="21" s="1"/>
  <c r="AR24" i="2"/>
  <c r="AR11" i="21" s="1"/>
  <c r="J48" i="21" s="1"/>
  <c r="J24" i="8" s="1"/>
  <c r="AQ24" i="2"/>
  <c r="AQ11" i="21" s="1"/>
  <c r="AP24" i="2"/>
  <c r="AP11" i="21" s="1"/>
  <c r="AO24" i="2"/>
  <c r="AN24" i="2"/>
  <c r="AN11" i="21" s="1"/>
  <c r="AN23" i="21" s="1"/>
  <c r="AM24" i="2"/>
  <c r="AM11" i="21" s="1"/>
  <c r="AL24" i="2"/>
  <c r="AL11" i="21" s="1"/>
  <c r="AK24" i="2"/>
  <c r="AK11" i="21"/>
  <c r="AJ24" i="2"/>
  <c r="AJ11" i="21" s="1"/>
  <c r="AI24" i="2"/>
  <c r="AI11" i="21" s="1"/>
  <c r="AR23" i="2"/>
  <c r="AR10" i="21" s="1"/>
  <c r="AQ23" i="2"/>
  <c r="AQ10" i="21" s="1"/>
  <c r="AP23" i="2"/>
  <c r="AP10" i="21" s="1"/>
  <c r="AP22" i="21" s="1"/>
  <c r="AO23" i="2"/>
  <c r="AO10" i="21" s="1"/>
  <c r="AN23" i="2"/>
  <c r="AN10" i="21" s="1"/>
  <c r="AM23" i="2"/>
  <c r="AM10" i="21"/>
  <c r="AL23" i="2"/>
  <c r="AL10" i="21" s="1"/>
  <c r="AK23" i="2"/>
  <c r="AK10" i="21" s="1"/>
  <c r="AJ23" i="2"/>
  <c r="AJ10" i="21" s="1"/>
  <c r="AI23" i="2"/>
  <c r="AI10" i="21" s="1"/>
  <c r="AR22" i="2"/>
  <c r="AR9" i="21" s="1"/>
  <c r="AQ22" i="2"/>
  <c r="AQ9" i="21" s="1"/>
  <c r="AP22" i="2"/>
  <c r="AP9" i="21" s="1"/>
  <c r="AO22" i="2"/>
  <c r="AO9" i="21" s="1"/>
  <c r="AN22" i="2"/>
  <c r="AN9" i="21"/>
  <c r="AM22" i="2"/>
  <c r="AM9" i="21" s="1"/>
  <c r="AL22" i="2"/>
  <c r="AL9" i="21" s="1"/>
  <c r="AL21" i="21" s="1"/>
  <c r="AK22" i="2"/>
  <c r="AJ22" i="2"/>
  <c r="AJ9" i="21"/>
  <c r="AI22" i="2"/>
  <c r="AI9" i="21" s="1"/>
  <c r="AR21" i="2"/>
  <c r="AR8" i="21" s="1"/>
  <c r="AQ21" i="2"/>
  <c r="AQ8" i="21" s="1"/>
  <c r="AP21" i="2"/>
  <c r="AP8" i="21" s="1"/>
  <c r="AO21" i="2"/>
  <c r="AO8" i="21" s="1"/>
  <c r="AN21" i="2"/>
  <c r="AN8" i="21" s="1"/>
  <c r="AM21" i="2"/>
  <c r="AM8" i="21" s="1"/>
  <c r="AL21" i="2"/>
  <c r="AL8" i="21" s="1"/>
  <c r="AK21" i="2"/>
  <c r="AK8" i="21"/>
  <c r="AJ21" i="2"/>
  <c r="AJ8" i="21"/>
  <c r="AI21" i="2"/>
  <c r="AR20" i="2"/>
  <c r="AR7" i="21" s="1"/>
  <c r="AQ20" i="2"/>
  <c r="AQ7" i="21" s="1"/>
  <c r="AP20" i="2"/>
  <c r="AP7" i="21" s="1"/>
  <c r="AP19" i="21" s="1"/>
  <c r="AO20" i="2"/>
  <c r="AO7" i="21" s="1"/>
  <c r="AN20" i="2"/>
  <c r="AN7" i="21" s="1"/>
  <c r="AM20" i="2"/>
  <c r="AM7" i="21" s="1"/>
  <c r="AL20" i="2"/>
  <c r="AL7" i="21" s="1"/>
  <c r="AK20" i="2"/>
  <c r="AK7" i="21" s="1"/>
  <c r="AJ20" i="2"/>
  <c r="AJ7" i="21" s="1"/>
  <c r="AI20" i="2"/>
  <c r="AI7" i="21" s="1"/>
  <c r="AR19" i="2"/>
  <c r="AR6" i="21"/>
  <c r="AQ19" i="2"/>
  <c r="AQ6" i="21" s="1"/>
  <c r="AP19" i="2"/>
  <c r="AP6" i="21" s="1"/>
  <c r="AO19" i="2"/>
  <c r="AO6" i="21" s="1"/>
  <c r="AN19" i="2"/>
  <c r="AN6" i="21" s="1"/>
  <c r="AM19" i="2"/>
  <c r="AM6" i="21" s="1"/>
  <c r="AL19" i="2"/>
  <c r="AL6" i="21" s="1"/>
  <c r="AK19" i="2"/>
  <c r="AK6" i="21"/>
  <c r="AJ19" i="2"/>
  <c r="AJ6" i="21" s="1"/>
  <c r="AI19" i="2"/>
  <c r="AI6" i="21"/>
  <c r="AR18" i="2"/>
  <c r="AR5" i="21" s="1"/>
  <c r="AQ18" i="2"/>
  <c r="AQ5" i="21" s="1"/>
  <c r="AP18" i="2"/>
  <c r="AP5" i="21" s="1"/>
  <c r="AO18" i="2"/>
  <c r="AO5" i="21" s="1"/>
  <c r="AN18" i="2"/>
  <c r="AN5" i="21"/>
  <c r="AM18" i="2"/>
  <c r="AM5" i="21" s="1"/>
  <c r="AL18" i="2"/>
  <c r="AL5" i="21" s="1"/>
  <c r="AK18" i="2"/>
  <c r="AJ18" i="2"/>
  <c r="AJ5" i="21"/>
  <c r="AI18" i="2"/>
  <c r="AI5" i="21" s="1"/>
  <c r="AR17" i="2"/>
  <c r="AR4" i="21"/>
  <c r="AQ17" i="2"/>
  <c r="AQ4" i="21" s="1"/>
  <c r="AP17" i="2"/>
  <c r="AO17" i="2"/>
  <c r="AO4" i="21"/>
  <c r="AN17" i="2"/>
  <c r="AN4" i="21" s="1"/>
  <c r="AN17" i="21" s="1"/>
  <c r="AM17" i="2"/>
  <c r="AM4" i="21" s="1"/>
  <c r="AM23" i="21" s="1"/>
  <c r="AL17" i="2"/>
  <c r="AL4" i="21" s="1"/>
  <c r="AK17" i="2"/>
  <c r="AJ17" i="2"/>
  <c r="AJ4" i="21" s="1"/>
  <c r="AJ17" i="21" s="1"/>
  <c r="AI17" i="2"/>
  <c r="AI4" i="21"/>
  <c r="AR12" i="2"/>
  <c r="AR12" i="6" s="1"/>
  <c r="AQ12" i="2"/>
  <c r="AQ12" i="6" s="1"/>
  <c r="AP12" i="2"/>
  <c r="AP12" i="6" s="1"/>
  <c r="AO12" i="2"/>
  <c r="AO12" i="6" s="1"/>
  <c r="AN12" i="2"/>
  <c r="AN12" i="6" s="1"/>
  <c r="AM12" i="2"/>
  <c r="AM12" i="6" s="1"/>
  <c r="AL12" i="2"/>
  <c r="AK12" i="2"/>
  <c r="AK12" i="6" s="1"/>
  <c r="AK24" i="6" s="1"/>
  <c r="AJ12" i="2"/>
  <c r="AJ12" i="6" s="1"/>
  <c r="AI12" i="2"/>
  <c r="AI12" i="6" s="1"/>
  <c r="AR11" i="2"/>
  <c r="AR11" i="6" s="1"/>
  <c r="AQ11" i="2"/>
  <c r="AP11" i="2"/>
  <c r="AP11" i="6" s="1"/>
  <c r="AO11" i="2"/>
  <c r="AO11" i="6" s="1"/>
  <c r="AO23" i="6" s="1"/>
  <c r="AN11" i="2"/>
  <c r="AM11" i="2"/>
  <c r="AM11" i="6" s="1"/>
  <c r="AL11" i="2"/>
  <c r="AL11" i="6"/>
  <c r="AK11" i="2"/>
  <c r="AK11" i="6"/>
  <c r="AJ11" i="2"/>
  <c r="AJ11" i="6"/>
  <c r="AI11" i="2"/>
  <c r="AR10" i="2"/>
  <c r="AQ10" i="2"/>
  <c r="AQ10" i="6"/>
  <c r="AP10" i="2"/>
  <c r="AO10" i="2"/>
  <c r="AO10" i="6" s="1"/>
  <c r="AN10" i="2"/>
  <c r="AN10" i="6" s="1"/>
  <c r="AM10" i="2"/>
  <c r="AM10" i="6" s="1"/>
  <c r="AL10" i="2"/>
  <c r="AL10" i="6"/>
  <c r="AK10" i="2"/>
  <c r="AJ10" i="2"/>
  <c r="AI10" i="2"/>
  <c r="AI10" i="6"/>
  <c r="AR9" i="2"/>
  <c r="AR9" i="6" s="1"/>
  <c r="AQ9" i="2"/>
  <c r="AQ9" i="6" s="1"/>
  <c r="AP9" i="2"/>
  <c r="AO9" i="2"/>
  <c r="AO9" i="6"/>
  <c r="AN9" i="2"/>
  <c r="AN9" i="6" s="1"/>
  <c r="AM9" i="2"/>
  <c r="AM9" i="6" s="1"/>
  <c r="AL9" i="2"/>
  <c r="AL9" i="6"/>
  <c r="AK9" i="2"/>
  <c r="AJ9" i="2"/>
  <c r="AJ9" i="6" s="1"/>
  <c r="AI9" i="2"/>
  <c r="AI9" i="6" s="1"/>
  <c r="AR8" i="2"/>
  <c r="AQ8" i="2"/>
  <c r="AQ8" i="6" s="1"/>
  <c r="AP8" i="2"/>
  <c r="AP8" i="6" s="1"/>
  <c r="AO8" i="2"/>
  <c r="AN8" i="2"/>
  <c r="AN8" i="6" s="1"/>
  <c r="AM8" i="2"/>
  <c r="AM8" i="6" s="1"/>
  <c r="AL8" i="2"/>
  <c r="AK8" i="2"/>
  <c r="AK8" i="6" s="1"/>
  <c r="AJ8" i="2"/>
  <c r="AI8" i="2"/>
  <c r="AI8" i="6" s="1"/>
  <c r="AR7" i="2"/>
  <c r="AQ7" i="2"/>
  <c r="AP7" i="2"/>
  <c r="AP7" i="6" s="1"/>
  <c r="AO7" i="2"/>
  <c r="AO7" i="6" s="1"/>
  <c r="AN7" i="2"/>
  <c r="AM7" i="2"/>
  <c r="AL7" i="2"/>
  <c r="AK7" i="2"/>
  <c r="AK7" i="6" s="1"/>
  <c r="AJ7" i="2"/>
  <c r="AJ7" i="6" s="1"/>
  <c r="AI7" i="2"/>
  <c r="AI7" i="6"/>
  <c r="AR6" i="2"/>
  <c r="AR6" i="6" s="1"/>
  <c r="AQ6" i="2"/>
  <c r="AP6" i="2"/>
  <c r="AO6" i="2"/>
  <c r="AN6" i="2"/>
  <c r="AM6" i="2"/>
  <c r="AM6" i="6"/>
  <c r="AL6" i="2"/>
  <c r="AL6" i="6" s="1"/>
  <c r="AK6" i="2"/>
  <c r="AJ6" i="2"/>
  <c r="AI6" i="2"/>
  <c r="AR5" i="2"/>
  <c r="AQ5" i="2"/>
  <c r="AP5" i="2"/>
  <c r="AO5" i="2"/>
  <c r="AO5" i="6" s="1"/>
  <c r="AN5" i="2"/>
  <c r="AN5" i="6" s="1"/>
  <c r="AN17" i="6" s="1"/>
  <c r="AM5" i="2"/>
  <c r="AM5" i="6" s="1"/>
  <c r="AL5" i="2"/>
  <c r="AK5" i="2"/>
  <c r="AK5" i="6" s="1"/>
  <c r="AJ5" i="2"/>
  <c r="AI5" i="2"/>
  <c r="AI5" i="6" s="1"/>
  <c r="AR4" i="2"/>
  <c r="AQ4" i="2"/>
  <c r="AQ4" i="6"/>
  <c r="AP4" i="2"/>
  <c r="AP4" i="6" s="1"/>
  <c r="AO4" i="2"/>
  <c r="AN4" i="2"/>
  <c r="AM4" i="2"/>
  <c r="AL4" i="2"/>
  <c r="AK4" i="2"/>
  <c r="AK4" i="6" s="1"/>
  <c r="AJ4" i="2"/>
  <c r="AJ4" i="6" s="1"/>
  <c r="AI4" i="2"/>
  <c r="AI4" i="6" s="1"/>
  <c r="AG25" i="2"/>
  <c r="AG12" i="21" s="1"/>
  <c r="AF25" i="2"/>
  <c r="AF12" i="21" s="1"/>
  <c r="AE25" i="2"/>
  <c r="AE12" i="21" s="1"/>
  <c r="AE24" i="21" s="1"/>
  <c r="AD25" i="2"/>
  <c r="AD12" i="21" s="1"/>
  <c r="AC25" i="2"/>
  <c r="AC12" i="21"/>
  <c r="AB25" i="2"/>
  <c r="AB12" i="21"/>
  <c r="AA25" i="2"/>
  <c r="AA12" i="21" s="1"/>
  <c r="Z25" i="2"/>
  <c r="Z12" i="21"/>
  <c r="Y25" i="2"/>
  <c r="Y12" i="21" s="1"/>
  <c r="X25" i="2"/>
  <c r="X12" i="21"/>
  <c r="V12" i="21"/>
  <c r="L36" i="21" s="1"/>
  <c r="U12" i="21"/>
  <c r="T12" i="21"/>
  <c r="S12" i="21"/>
  <c r="R12" i="21"/>
  <c r="Q12" i="21"/>
  <c r="P12" i="21"/>
  <c r="O12" i="21"/>
  <c r="N12" i="21"/>
  <c r="M12" i="21"/>
  <c r="K12" i="21"/>
  <c r="J12" i="21"/>
  <c r="I12" i="21"/>
  <c r="H12" i="21"/>
  <c r="G12" i="21"/>
  <c r="F12" i="21"/>
  <c r="E12" i="21"/>
  <c r="D12" i="21"/>
  <c r="C12" i="21"/>
  <c r="B12" i="21"/>
  <c r="A12" i="21"/>
  <c r="AO11" i="21"/>
  <c r="AG24" i="2"/>
  <c r="AG11" i="21"/>
  <c r="O35" i="21" s="1"/>
  <c r="AF24" i="2"/>
  <c r="AF11" i="21" s="1"/>
  <c r="AF23" i="21" s="1"/>
  <c r="AE24" i="2"/>
  <c r="AE11" i="21"/>
  <c r="AD24" i="2"/>
  <c r="AD11" i="21"/>
  <c r="AC24" i="2"/>
  <c r="AC11" i="21" s="1"/>
  <c r="AB24" i="2"/>
  <c r="AB11" i="21" s="1"/>
  <c r="AA24" i="2"/>
  <c r="AA11" i="21" s="1"/>
  <c r="Z24" i="2"/>
  <c r="Z11" i="21"/>
  <c r="Z23" i="21" s="1"/>
  <c r="Y24" i="2"/>
  <c r="Y11" i="21" s="1"/>
  <c r="X24" i="2"/>
  <c r="X11" i="21" s="1"/>
  <c r="V11" i="21"/>
  <c r="L35" i="21" s="1"/>
  <c r="U11" i="21"/>
  <c r="T11" i="21"/>
  <c r="S11" i="21"/>
  <c r="R11" i="21"/>
  <c r="Q11" i="21"/>
  <c r="P11" i="21"/>
  <c r="O11" i="21"/>
  <c r="N11" i="21"/>
  <c r="M11" i="21"/>
  <c r="K11" i="21"/>
  <c r="M35" i="21"/>
  <c r="J11" i="21"/>
  <c r="I11" i="21"/>
  <c r="H11" i="21"/>
  <c r="G11" i="21"/>
  <c r="F11" i="21"/>
  <c r="E11" i="21"/>
  <c r="D11" i="21"/>
  <c r="C11" i="21"/>
  <c r="B11" i="21"/>
  <c r="A11" i="21"/>
  <c r="AG23" i="2"/>
  <c r="AG10" i="21"/>
  <c r="M47" i="21" s="1"/>
  <c r="M23" i="8" s="1"/>
  <c r="AF23" i="2"/>
  <c r="AF10" i="21" s="1"/>
  <c r="AE23" i="2"/>
  <c r="AE10" i="21" s="1"/>
  <c r="AE22" i="21" s="1"/>
  <c r="AD23" i="2"/>
  <c r="AD10" i="21"/>
  <c r="AC23" i="2"/>
  <c r="AC10" i="21" s="1"/>
  <c r="AB23" i="2"/>
  <c r="AB10" i="21"/>
  <c r="AA23" i="2"/>
  <c r="AA10" i="21" s="1"/>
  <c r="Z23" i="2"/>
  <c r="Z10" i="21" s="1"/>
  <c r="Y23" i="2"/>
  <c r="Y10" i="21" s="1"/>
  <c r="X23" i="2"/>
  <c r="X10" i="21" s="1"/>
  <c r="V10" i="21"/>
  <c r="L34" i="21" s="1"/>
  <c r="U10" i="21"/>
  <c r="T10" i="21"/>
  <c r="S10" i="21"/>
  <c r="R10" i="21"/>
  <c r="Q10" i="21"/>
  <c r="P10" i="21"/>
  <c r="O10" i="21"/>
  <c r="N10" i="21"/>
  <c r="M10" i="21"/>
  <c r="K10" i="21"/>
  <c r="M34" i="21" s="1"/>
  <c r="J10" i="21"/>
  <c r="I10" i="21"/>
  <c r="I22" i="21" s="1"/>
  <c r="H10" i="21"/>
  <c r="G10" i="21"/>
  <c r="F10" i="21"/>
  <c r="E10" i="21"/>
  <c r="D10" i="21"/>
  <c r="C10" i="21"/>
  <c r="B10" i="21"/>
  <c r="A10" i="21"/>
  <c r="AK9" i="21"/>
  <c r="AG22" i="2"/>
  <c r="AG9" i="21"/>
  <c r="AF22" i="2"/>
  <c r="AF9" i="21" s="1"/>
  <c r="AE22" i="2"/>
  <c r="AE9" i="21" s="1"/>
  <c r="AD22" i="2"/>
  <c r="AD9" i="21" s="1"/>
  <c r="AC22" i="2"/>
  <c r="AC9" i="21" s="1"/>
  <c r="AB22" i="2"/>
  <c r="AB9" i="21"/>
  <c r="AA22" i="2"/>
  <c r="AA9" i="21" s="1"/>
  <c r="Z22" i="2"/>
  <c r="Z9" i="21"/>
  <c r="Y22" i="2"/>
  <c r="Y9" i="21" s="1"/>
  <c r="X22" i="2"/>
  <c r="X9" i="21" s="1"/>
  <c r="V9" i="21"/>
  <c r="U9" i="21"/>
  <c r="T9" i="21"/>
  <c r="S9" i="21"/>
  <c r="R9" i="21"/>
  <c r="Q9" i="21"/>
  <c r="P9" i="21"/>
  <c r="P21" i="21" s="1"/>
  <c r="O9" i="21"/>
  <c r="N9" i="21"/>
  <c r="M9" i="21"/>
  <c r="F46" i="21"/>
  <c r="F22" i="8" s="1"/>
  <c r="K9" i="21"/>
  <c r="M33" i="21" s="1"/>
  <c r="J9" i="21"/>
  <c r="I9" i="21"/>
  <c r="H9" i="21"/>
  <c r="G9" i="21"/>
  <c r="F9" i="21"/>
  <c r="E9" i="21"/>
  <c r="E21" i="21" s="1"/>
  <c r="D9" i="21"/>
  <c r="C9" i="21"/>
  <c r="B9" i="21"/>
  <c r="A9" i="21"/>
  <c r="AI8" i="21"/>
  <c r="AG21" i="2"/>
  <c r="AG8" i="21" s="1"/>
  <c r="AF21" i="2"/>
  <c r="AF8" i="21"/>
  <c r="AE21" i="2"/>
  <c r="AE8" i="21" s="1"/>
  <c r="AD21" i="2"/>
  <c r="AD8" i="21" s="1"/>
  <c r="AC21" i="2"/>
  <c r="AC8" i="21" s="1"/>
  <c r="AB21" i="2"/>
  <c r="AB8" i="21" s="1"/>
  <c r="AA21" i="2"/>
  <c r="AA8" i="21"/>
  <c r="Z21" i="2"/>
  <c r="Z8" i="21" s="1"/>
  <c r="Y21" i="2"/>
  <c r="Y8" i="21" s="1"/>
  <c r="X21" i="2"/>
  <c r="X8" i="21" s="1"/>
  <c r="V8" i="21"/>
  <c r="U8" i="21"/>
  <c r="T8" i="21"/>
  <c r="S8" i="21"/>
  <c r="R8" i="21"/>
  <c r="Q8" i="21"/>
  <c r="P8" i="21"/>
  <c r="O8" i="21"/>
  <c r="N8" i="21"/>
  <c r="M8" i="21"/>
  <c r="K8" i="21"/>
  <c r="J8" i="21"/>
  <c r="I8" i="21"/>
  <c r="I20" i="21" s="1"/>
  <c r="H8" i="21"/>
  <c r="G8" i="21"/>
  <c r="F8" i="21"/>
  <c r="E8" i="21"/>
  <c r="D8" i="21"/>
  <c r="C8" i="21"/>
  <c r="B8" i="21"/>
  <c r="A8" i="21"/>
  <c r="AG20" i="2"/>
  <c r="AG7" i="21"/>
  <c r="AF20" i="2"/>
  <c r="AF7" i="21" s="1"/>
  <c r="AE20" i="2"/>
  <c r="AE7" i="21"/>
  <c r="AE19" i="21" s="1"/>
  <c r="AD20" i="2"/>
  <c r="AD7" i="21" s="1"/>
  <c r="AC20" i="2"/>
  <c r="AC7" i="21"/>
  <c r="AB20" i="2"/>
  <c r="AB7" i="21"/>
  <c r="AA20" i="2"/>
  <c r="AA7" i="21" s="1"/>
  <c r="Z20" i="2"/>
  <c r="Z7" i="21" s="1"/>
  <c r="Y20" i="2"/>
  <c r="Y7" i="21" s="1"/>
  <c r="X20" i="2"/>
  <c r="X7" i="21"/>
  <c r="X19" i="21" s="1"/>
  <c r="V7" i="21"/>
  <c r="L31" i="21" s="1"/>
  <c r="G44" i="21"/>
  <c r="G20" i="8" s="1"/>
  <c r="U7" i="21"/>
  <c r="T7" i="21"/>
  <c r="S7" i="21"/>
  <c r="R7" i="21"/>
  <c r="Q7" i="21"/>
  <c r="P7" i="21"/>
  <c r="O7" i="21"/>
  <c r="N7" i="21"/>
  <c r="M7" i="21"/>
  <c r="K7" i="21"/>
  <c r="M31" i="21" s="1"/>
  <c r="J7" i="21"/>
  <c r="I7" i="21"/>
  <c r="H7" i="21"/>
  <c r="G7" i="21"/>
  <c r="F7" i="21"/>
  <c r="E7" i="21"/>
  <c r="D7" i="21"/>
  <c r="C7" i="21"/>
  <c r="B7" i="21"/>
  <c r="A7" i="21"/>
  <c r="AG19" i="2"/>
  <c r="AG6" i="21"/>
  <c r="AF19" i="2"/>
  <c r="AF6" i="21" s="1"/>
  <c r="AE19" i="2"/>
  <c r="AE6" i="21" s="1"/>
  <c r="AD19" i="2"/>
  <c r="AD6" i="21" s="1"/>
  <c r="AC19" i="2"/>
  <c r="AC6" i="21" s="1"/>
  <c r="AB19" i="2"/>
  <c r="AB6" i="21"/>
  <c r="AA19" i="2"/>
  <c r="AA6" i="21" s="1"/>
  <c r="Z19" i="2"/>
  <c r="Z6" i="21" s="1"/>
  <c r="Y19" i="2"/>
  <c r="Y6" i="21"/>
  <c r="X19" i="2"/>
  <c r="X6" i="21" s="1"/>
  <c r="V6" i="21"/>
  <c r="L30" i="21"/>
  <c r="U6" i="21"/>
  <c r="T6" i="21"/>
  <c r="S6" i="21"/>
  <c r="R6" i="21"/>
  <c r="Q6" i="21"/>
  <c r="P6" i="21"/>
  <c r="O6" i="21"/>
  <c r="N6" i="21"/>
  <c r="M6" i="21"/>
  <c r="K6" i="21"/>
  <c r="M30" i="21" s="1"/>
  <c r="J6" i="21"/>
  <c r="I6" i="21"/>
  <c r="H6" i="21"/>
  <c r="G6" i="21"/>
  <c r="F6" i="21"/>
  <c r="E6" i="21"/>
  <c r="D6" i="21"/>
  <c r="C6" i="21"/>
  <c r="B6" i="21"/>
  <c r="B43" i="21" s="1"/>
  <c r="A6" i="21"/>
  <c r="AK5" i="21"/>
  <c r="AG18" i="2"/>
  <c r="AG5" i="21" s="1"/>
  <c r="AF18" i="2"/>
  <c r="AF5" i="21" s="1"/>
  <c r="AE18" i="2"/>
  <c r="AE5" i="21" s="1"/>
  <c r="AD18" i="2"/>
  <c r="AD5" i="21" s="1"/>
  <c r="AC18" i="2"/>
  <c r="AC5" i="21" s="1"/>
  <c r="AB18" i="2"/>
  <c r="AB5" i="21" s="1"/>
  <c r="AA18" i="2"/>
  <c r="AA5" i="21" s="1"/>
  <c r="Z18" i="2"/>
  <c r="Z5" i="21" s="1"/>
  <c r="Y18" i="2"/>
  <c r="Y5" i="21" s="1"/>
  <c r="X18" i="2"/>
  <c r="X5" i="21" s="1"/>
  <c r="V5" i="21"/>
  <c r="L29" i="21" s="1"/>
  <c r="U5" i="21"/>
  <c r="T5" i="21"/>
  <c r="S5" i="21"/>
  <c r="R5" i="21"/>
  <c r="Q5" i="21"/>
  <c r="P5" i="21"/>
  <c r="O5" i="21"/>
  <c r="N5" i="21"/>
  <c r="M5" i="21"/>
  <c r="K5" i="21"/>
  <c r="M29" i="21"/>
  <c r="J5" i="21"/>
  <c r="I5" i="21"/>
  <c r="H5" i="21"/>
  <c r="G5" i="21"/>
  <c r="F5" i="21"/>
  <c r="E5" i="21"/>
  <c r="D5" i="21"/>
  <c r="D17" i="21" s="1"/>
  <c r="C5" i="21"/>
  <c r="B5" i="21"/>
  <c r="A5" i="21"/>
  <c r="AP4" i="21"/>
  <c r="AK4" i="21"/>
  <c r="AG17" i="2"/>
  <c r="AG4" i="21"/>
  <c r="AG22" i="21"/>
  <c r="AF17" i="2"/>
  <c r="AF4" i="21"/>
  <c r="AE17" i="2"/>
  <c r="AE4" i="21" s="1"/>
  <c r="AD17" i="2"/>
  <c r="AD4" i="21"/>
  <c r="AC17" i="2"/>
  <c r="AC4" i="21" s="1"/>
  <c r="AB17" i="2"/>
  <c r="AB4" i="21"/>
  <c r="AA17" i="2"/>
  <c r="AA4" i="21" s="1"/>
  <c r="Z17" i="2"/>
  <c r="Z4" i="21"/>
  <c r="Y17" i="2"/>
  <c r="Y4" i="21" s="1"/>
  <c r="Y19" i="21" s="1"/>
  <c r="X17" i="2"/>
  <c r="X4" i="21" s="1"/>
  <c r="V4" i="21"/>
  <c r="U4" i="21"/>
  <c r="T4" i="21"/>
  <c r="S4" i="21"/>
  <c r="R4" i="21"/>
  <c r="Q4" i="21"/>
  <c r="Q20" i="21" s="1"/>
  <c r="P4" i="21"/>
  <c r="O4" i="21"/>
  <c r="N4" i="21"/>
  <c r="M4" i="21"/>
  <c r="K4" i="21"/>
  <c r="J4" i="21"/>
  <c r="I4" i="21"/>
  <c r="I18" i="21" s="1"/>
  <c r="H4" i="21"/>
  <c r="H21" i="21" s="1"/>
  <c r="G4" i="21"/>
  <c r="G23" i="21" s="1"/>
  <c r="F4" i="21"/>
  <c r="F19" i="21"/>
  <c r="E4" i="21"/>
  <c r="D4" i="21"/>
  <c r="D19" i="21" s="1"/>
  <c r="C4" i="21"/>
  <c r="A4" i="21"/>
  <c r="AR3" i="21"/>
  <c r="AQ3" i="21"/>
  <c r="AP3" i="21"/>
  <c r="AO3" i="21"/>
  <c r="AL3" i="21"/>
  <c r="AJ3" i="21"/>
  <c r="AG3" i="21"/>
  <c r="AD3" i="21"/>
  <c r="AC3" i="21"/>
  <c r="Z3" i="21"/>
  <c r="Y3" i="21"/>
  <c r="X3" i="21"/>
  <c r="V3" i="21"/>
  <c r="E36" i="21"/>
  <c r="U3" i="21"/>
  <c r="T3" i="21"/>
  <c r="S3" i="21"/>
  <c r="R3" i="21"/>
  <c r="Q3" i="21"/>
  <c r="P3" i="21"/>
  <c r="O3" i="21"/>
  <c r="N3" i="21"/>
  <c r="M3" i="21"/>
  <c r="K3" i="21"/>
  <c r="J3" i="21"/>
  <c r="I3" i="21"/>
  <c r="H3" i="21"/>
  <c r="G3" i="21"/>
  <c r="F3" i="21"/>
  <c r="E3" i="21"/>
  <c r="D3" i="21"/>
  <c r="C3" i="21"/>
  <c r="B3" i="21"/>
  <c r="AI2" i="21"/>
  <c r="X2" i="21"/>
  <c r="M2" i="21"/>
  <c r="B2" i="21"/>
  <c r="A1" i="21"/>
  <c r="A38" i="21" s="1"/>
  <c r="A14" i="8" s="1"/>
  <c r="B4" i="21"/>
  <c r="B41" i="21" s="1"/>
  <c r="B17" i="8" s="1"/>
  <c r="A12" i="6"/>
  <c r="A11" i="6"/>
  <c r="A10" i="6"/>
  <c r="A9" i="6"/>
  <c r="A8" i="6"/>
  <c r="A7" i="6"/>
  <c r="A6" i="6"/>
  <c r="A5" i="6"/>
  <c r="A4" i="6"/>
  <c r="AQ3" i="6"/>
  <c r="AN3" i="6"/>
  <c r="AM3" i="6"/>
  <c r="AL3" i="6"/>
  <c r="AI2" i="6"/>
  <c r="V3" i="6"/>
  <c r="U3" i="6"/>
  <c r="T3" i="6"/>
  <c r="S3" i="6"/>
  <c r="R3" i="6"/>
  <c r="Q3" i="6"/>
  <c r="P3" i="6"/>
  <c r="O3" i="6"/>
  <c r="N3" i="6"/>
  <c r="M3" i="6"/>
  <c r="M2" i="6"/>
  <c r="K3" i="6"/>
  <c r="J3" i="6"/>
  <c r="I3" i="6"/>
  <c r="H3" i="6"/>
  <c r="G3" i="6"/>
  <c r="F3" i="6"/>
  <c r="E3" i="6"/>
  <c r="D3" i="6"/>
  <c r="C3" i="6"/>
  <c r="B3" i="6"/>
  <c r="B2" i="6"/>
  <c r="A1" i="6"/>
  <c r="A38" i="6" s="1"/>
  <c r="A1" i="8" s="1"/>
  <c r="AL12" i="6"/>
  <c r="AG12" i="2"/>
  <c r="AG12" i="6" s="1"/>
  <c r="AF12" i="2"/>
  <c r="AF12" i="6" s="1"/>
  <c r="AE12" i="2"/>
  <c r="AE12" i="6" s="1"/>
  <c r="AD12" i="2"/>
  <c r="AD12" i="6" s="1"/>
  <c r="AC12" i="2"/>
  <c r="AC12" i="6" s="1"/>
  <c r="AC24" i="6" s="1"/>
  <c r="AB12" i="2"/>
  <c r="AB12" i="6" s="1"/>
  <c r="AA12" i="2"/>
  <c r="AA12" i="6" s="1"/>
  <c r="Z12" i="2"/>
  <c r="Z12" i="6" s="1"/>
  <c r="Y12" i="2"/>
  <c r="Y12" i="6" s="1"/>
  <c r="X12" i="2"/>
  <c r="X12" i="6" s="1"/>
  <c r="V12" i="6"/>
  <c r="U12" i="6"/>
  <c r="T12" i="6"/>
  <c r="S12" i="6"/>
  <c r="R12" i="6"/>
  <c r="R24" i="6"/>
  <c r="Q12" i="6"/>
  <c r="P12" i="6"/>
  <c r="O12" i="6"/>
  <c r="N12" i="6"/>
  <c r="M12" i="6"/>
  <c r="K12" i="6"/>
  <c r="J12" i="6"/>
  <c r="I12" i="6"/>
  <c r="H12" i="6"/>
  <c r="G12" i="6"/>
  <c r="F12" i="6"/>
  <c r="E12" i="6"/>
  <c r="D12" i="6"/>
  <c r="C12" i="6"/>
  <c r="B12" i="6"/>
  <c r="AQ11" i="6"/>
  <c r="AQ23" i="6" s="1"/>
  <c r="AN11" i="6"/>
  <c r="AN23" i="6" s="1"/>
  <c r="AI11" i="6"/>
  <c r="AG11" i="2"/>
  <c r="AG11" i="6" s="1"/>
  <c r="M48" i="6" s="1"/>
  <c r="M11" i="8" s="1"/>
  <c r="AF11" i="2"/>
  <c r="AF11" i="6"/>
  <c r="AE11" i="2"/>
  <c r="AE11" i="6"/>
  <c r="AD11" i="2"/>
  <c r="AD11" i="6" s="1"/>
  <c r="AC11" i="2"/>
  <c r="AC11" i="6" s="1"/>
  <c r="AB11" i="2"/>
  <c r="AB11" i="6" s="1"/>
  <c r="AA11" i="2"/>
  <c r="AA11" i="6" s="1"/>
  <c r="Z11" i="2"/>
  <c r="Z11" i="6"/>
  <c r="Y11" i="2"/>
  <c r="Y11" i="6"/>
  <c r="Y23" i="6" s="1"/>
  <c r="X11" i="2"/>
  <c r="X11" i="6" s="1"/>
  <c r="V11" i="6"/>
  <c r="U11" i="6"/>
  <c r="T11" i="6"/>
  <c r="S11" i="6"/>
  <c r="R11" i="6"/>
  <c r="R23" i="6" s="1"/>
  <c r="Q11" i="6"/>
  <c r="P11" i="6"/>
  <c r="O11" i="6"/>
  <c r="N11" i="6"/>
  <c r="M11" i="6"/>
  <c r="K11" i="6"/>
  <c r="J11" i="6"/>
  <c r="I11" i="6"/>
  <c r="H11" i="6"/>
  <c r="G11" i="6"/>
  <c r="F11" i="6"/>
  <c r="E11" i="6"/>
  <c r="D11" i="6"/>
  <c r="C11" i="6"/>
  <c r="B11" i="6"/>
  <c r="B48" i="6" s="1"/>
  <c r="B11" i="8" s="1"/>
  <c r="AR10" i="6"/>
  <c r="AP10" i="6"/>
  <c r="AK10" i="6"/>
  <c r="AJ10" i="6"/>
  <c r="AG10" i="2"/>
  <c r="AG10" i="6" s="1"/>
  <c r="AF10" i="2"/>
  <c r="AF10" i="6" s="1"/>
  <c r="AF22" i="6" s="1"/>
  <c r="AE10" i="2"/>
  <c r="AE10" i="6" s="1"/>
  <c r="AD10" i="2"/>
  <c r="AD10" i="6"/>
  <c r="AC10" i="2"/>
  <c r="AC10" i="6"/>
  <c r="AB10" i="2"/>
  <c r="AB10" i="6"/>
  <c r="AA10" i="2"/>
  <c r="AA10" i="6" s="1"/>
  <c r="Z10" i="2"/>
  <c r="Z10" i="6" s="1"/>
  <c r="Y10" i="2"/>
  <c r="Y10" i="6" s="1"/>
  <c r="X10" i="2"/>
  <c r="X10" i="6" s="1"/>
  <c r="V10" i="6"/>
  <c r="U10" i="6"/>
  <c r="T10" i="6"/>
  <c r="S10" i="6"/>
  <c r="R10" i="6"/>
  <c r="Q10" i="6"/>
  <c r="P10" i="6"/>
  <c r="O10" i="6"/>
  <c r="N10" i="6"/>
  <c r="M10" i="6"/>
  <c r="K10" i="6"/>
  <c r="J10" i="6"/>
  <c r="I10" i="6"/>
  <c r="H10" i="6"/>
  <c r="G10" i="6"/>
  <c r="F10" i="6"/>
  <c r="E10" i="6"/>
  <c r="D10" i="6"/>
  <c r="D22" i="6" s="1"/>
  <c r="C10" i="6"/>
  <c r="B10" i="6"/>
  <c r="B47" i="6"/>
  <c r="B10" i="8" s="1"/>
  <c r="AP9" i="6"/>
  <c r="AK9" i="6"/>
  <c r="AG9" i="2"/>
  <c r="AG9" i="6" s="1"/>
  <c r="AF9" i="2"/>
  <c r="AF9" i="6" s="1"/>
  <c r="AE9" i="2"/>
  <c r="AE9" i="6" s="1"/>
  <c r="AD9" i="2"/>
  <c r="AD9" i="6"/>
  <c r="AC9" i="2"/>
  <c r="AC9" i="6" s="1"/>
  <c r="AB9" i="2"/>
  <c r="AB9" i="6" s="1"/>
  <c r="AA9" i="2"/>
  <c r="AA9" i="6"/>
  <c r="Z9" i="2"/>
  <c r="Z9" i="6" s="1"/>
  <c r="Y9" i="2"/>
  <c r="Y9" i="6" s="1"/>
  <c r="X9" i="2"/>
  <c r="X9" i="6" s="1"/>
  <c r="V9" i="6"/>
  <c r="U9" i="6"/>
  <c r="T9" i="6"/>
  <c r="S9" i="6"/>
  <c r="R9" i="6"/>
  <c r="Q9" i="6"/>
  <c r="P9" i="6"/>
  <c r="O9" i="6"/>
  <c r="N9" i="6"/>
  <c r="M9" i="6"/>
  <c r="F46" i="6" s="1"/>
  <c r="F9" i="8" s="1"/>
  <c r="K9" i="6"/>
  <c r="J9" i="6"/>
  <c r="I9" i="6"/>
  <c r="H9" i="6"/>
  <c r="G9" i="6"/>
  <c r="G21" i="6" s="1"/>
  <c r="F9" i="6"/>
  <c r="E9" i="6"/>
  <c r="D9" i="6"/>
  <c r="C9" i="6"/>
  <c r="B9" i="6"/>
  <c r="AR8" i="6"/>
  <c r="AO8" i="6"/>
  <c r="AL8" i="6"/>
  <c r="AJ8" i="6"/>
  <c r="AG8" i="2"/>
  <c r="AG8" i="6" s="1"/>
  <c r="AF8" i="2"/>
  <c r="AF8" i="6" s="1"/>
  <c r="AE8" i="2"/>
  <c r="AE8" i="6" s="1"/>
  <c r="AD8" i="2"/>
  <c r="AD8" i="6" s="1"/>
  <c r="AC8" i="2"/>
  <c r="AC8" i="6" s="1"/>
  <c r="AB8" i="2"/>
  <c r="AB8" i="6"/>
  <c r="AB20" i="6" s="1"/>
  <c r="AA8" i="2"/>
  <c r="AA8" i="6" s="1"/>
  <c r="Z8" i="2"/>
  <c r="Z8" i="6" s="1"/>
  <c r="Y8" i="2"/>
  <c r="Y8" i="6" s="1"/>
  <c r="X8" i="2"/>
  <c r="X8" i="6" s="1"/>
  <c r="V8" i="6"/>
  <c r="U8" i="6"/>
  <c r="T8" i="6"/>
  <c r="S8" i="6"/>
  <c r="S20" i="6" s="1"/>
  <c r="R8" i="6"/>
  <c r="Q8" i="6"/>
  <c r="P8" i="6"/>
  <c r="O8" i="6"/>
  <c r="N8" i="6"/>
  <c r="M8" i="6"/>
  <c r="K8" i="6"/>
  <c r="J8" i="6"/>
  <c r="I8" i="6"/>
  <c r="H8" i="6"/>
  <c r="G8" i="6"/>
  <c r="F8" i="6"/>
  <c r="E8" i="6"/>
  <c r="E20" i="6" s="1"/>
  <c r="D8" i="6"/>
  <c r="C8" i="6"/>
  <c r="B8" i="6"/>
  <c r="AR7" i="6"/>
  <c r="AQ7" i="6"/>
  <c r="AN7" i="6"/>
  <c r="AM7" i="6"/>
  <c r="AL7" i="6"/>
  <c r="AG7" i="2"/>
  <c r="AG7" i="6" s="1"/>
  <c r="M44" i="6" s="1"/>
  <c r="M7" i="8" s="1"/>
  <c r="AF7" i="2"/>
  <c r="AF7" i="6" s="1"/>
  <c r="AE7" i="2"/>
  <c r="AE7" i="6" s="1"/>
  <c r="AD7" i="2"/>
  <c r="AD7" i="6" s="1"/>
  <c r="AD19" i="6" s="1"/>
  <c r="AC7" i="2"/>
  <c r="AC7" i="6" s="1"/>
  <c r="AB7" i="2"/>
  <c r="AB7" i="6" s="1"/>
  <c r="AA7" i="2"/>
  <c r="AA7" i="6" s="1"/>
  <c r="Z7" i="2"/>
  <c r="Z7" i="6" s="1"/>
  <c r="Z19" i="6" s="1"/>
  <c r="Y7" i="2"/>
  <c r="Y7" i="6" s="1"/>
  <c r="X7" i="2"/>
  <c r="X7" i="6" s="1"/>
  <c r="V7" i="6"/>
  <c r="U7" i="6"/>
  <c r="T7" i="6"/>
  <c r="S7" i="6"/>
  <c r="R7" i="6"/>
  <c r="Q7" i="6"/>
  <c r="P7" i="6"/>
  <c r="O7" i="6"/>
  <c r="N7" i="6"/>
  <c r="M7" i="6"/>
  <c r="K7" i="6"/>
  <c r="J7" i="6"/>
  <c r="I7" i="6"/>
  <c r="H7" i="6"/>
  <c r="G7" i="6"/>
  <c r="F7" i="6"/>
  <c r="E7" i="6"/>
  <c r="E19" i="6" s="1"/>
  <c r="D7" i="6"/>
  <c r="C7" i="6"/>
  <c r="B7" i="6"/>
  <c r="B44" i="6" s="1"/>
  <c r="B7" i="8" s="1"/>
  <c r="AQ6" i="6"/>
  <c r="AP6" i="6"/>
  <c r="AO6" i="6"/>
  <c r="AN6" i="6"/>
  <c r="AK6" i="6"/>
  <c r="AJ6" i="6"/>
  <c r="AI6" i="6"/>
  <c r="AG6" i="2"/>
  <c r="AG6" i="6"/>
  <c r="M43" i="6" s="1"/>
  <c r="M6" i="8" s="1"/>
  <c r="AF6" i="2"/>
  <c r="AF6" i="6" s="1"/>
  <c r="AE6" i="2"/>
  <c r="AE6" i="6" s="1"/>
  <c r="AD6" i="2"/>
  <c r="AD6" i="6"/>
  <c r="AC6" i="2"/>
  <c r="AC6" i="6"/>
  <c r="AC18" i="6" s="1"/>
  <c r="AB6" i="2"/>
  <c r="AB6" i="6" s="1"/>
  <c r="AA6" i="2"/>
  <c r="AA6" i="6" s="1"/>
  <c r="Z6" i="2"/>
  <c r="Z6" i="6" s="1"/>
  <c r="Y6" i="2"/>
  <c r="Y6" i="6" s="1"/>
  <c r="Y18" i="6" s="1"/>
  <c r="X6" i="2"/>
  <c r="X6" i="6" s="1"/>
  <c r="V6" i="6"/>
  <c r="U6" i="6"/>
  <c r="T6" i="6"/>
  <c r="S6" i="6"/>
  <c r="S18" i="6" s="1"/>
  <c r="R6" i="6"/>
  <c r="Q6" i="6"/>
  <c r="P6" i="6"/>
  <c r="O6" i="6"/>
  <c r="N6" i="6"/>
  <c r="M6" i="6"/>
  <c r="E30" i="6" s="1"/>
  <c r="I43" i="6" s="1"/>
  <c r="I6" i="8" s="1"/>
  <c r="K6" i="6"/>
  <c r="C43" i="6" s="1"/>
  <c r="C6" i="8" s="1"/>
  <c r="J6" i="6"/>
  <c r="I6" i="6"/>
  <c r="H6" i="6"/>
  <c r="G6" i="6"/>
  <c r="F6" i="6"/>
  <c r="F18" i="6" s="1"/>
  <c r="E6" i="6"/>
  <c r="D6" i="6"/>
  <c r="C6" i="6"/>
  <c r="B6" i="6"/>
  <c r="AR5" i="6"/>
  <c r="AQ5" i="6"/>
  <c r="AP5" i="6"/>
  <c r="AL5" i="6"/>
  <c r="AJ5" i="6"/>
  <c r="AG5" i="2"/>
  <c r="AG5" i="6" s="1"/>
  <c r="AF5" i="2"/>
  <c r="AF5" i="6" s="1"/>
  <c r="AE5" i="2"/>
  <c r="AE5" i="6" s="1"/>
  <c r="AD5" i="2"/>
  <c r="AD5" i="6" s="1"/>
  <c r="AC5" i="2"/>
  <c r="AC5" i="6" s="1"/>
  <c r="AC17" i="6" s="1"/>
  <c r="AB5" i="2"/>
  <c r="AB5" i="6" s="1"/>
  <c r="AA5" i="2"/>
  <c r="AA5" i="6" s="1"/>
  <c r="Z5" i="2"/>
  <c r="Z5" i="6" s="1"/>
  <c r="Y5" i="2"/>
  <c r="Y5" i="6" s="1"/>
  <c r="X5" i="2"/>
  <c r="X5" i="6"/>
  <c r="V5" i="6"/>
  <c r="U5" i="6"/>
  <c r="T5" i="6"/>
  <c r="S5" i="6"/>
  <c r="R5" i="6"/>
  <c r="Q5" i="6"/>
  <c r="P5" i="6"/>
  <c r="O5" i="6"/>
  <c r="N5" i="6"/>
  <c r="M5" i="6"/>
  <c r="K5" i="6"/>
  <c r="J5" i="6"/>
  <c r="I5" i="6"/>
  <c r="H5" i="6"/>
  <c r="G5" i="6"/>
  <c r="F5" i="6"/>
  <c r="E5" i="6"/>
  <c r="D5" i="6"/>
  <c r="C5" i="6"/>
  <c r="B5" i="6"/>
  <c r="AR4" i="6"/>
  <c r="J41" i="6"/>
  <c r="J4" i="8" s="1"/>
  <c r="AO4" i="6"/>
  <c r="AN4" i="6"/>
  <c r="AM4" i="6"/>
  <c r="AM16" i="6"/>
  <c r="AL4" i="6"/>
  <c r="AG4" i="2"/>
  <c r="AG4" i="6" s="1"/>
  <c r="AF4" i="2"/>
  <c r="AF4" i="6" s="1"/>
  <c r="AE4" i="2"/>
  <c r="AE4" i="6" s="1"/>
  <c r="AD4" i="2"/>
  <c r="AD4" i="6" s="1"/>
  <c r="AD22" i="6" s="1"/>
  <c r="AC4" i="2"/>
  <c r="AC4" i="6" s="1"/>
  <c r="AB4" i="2"/>
  <c r="AB4" i="6"/>
  <c r="AA4" i="2"/>
  <c r="AA4" i="6"/>
  <c r="Z4" i="2"/>
  <c r="Z4" i="6" s="1"/>
  <c r="Y4" i="2"/>
  <c r="Y4" i="6" s="1"/>
  <c r="Y16" i="6" s="1"/>
  <c r="X4" i="2"/>
  <c r="X4" i="6" s="1"/>
  <c r="X16" i="6" s="1"/>
  <c r="V4" i="6"/>
  <c r="U4" i="6"/>
  <c r="T4" i="6"/>
  <c r="T20" i="6" s="1"/>
  <c r="S4" i="6"/>
  <c r="S17" i="6" s="1"/>
  <c r="R4" i="6"/>
  <c r="Q4" i="6"/>
  <c r="P4" i="6"/>
  <c r="O4" i="6"/>
  <c r="N4" i="6"/>
  <c r="M4" i="6"/>
  <c r="M24" i="6" s="1"/>
  <c r="K4" i="6"/>
  <c r="K21" i="6" s="1"/>
  <c r="D46" i="6" s="1"/>
  <c r="D9" i="8" s="1"/>
  <c r="J4" i="6"/>
  <c r="I4" i="6"/>
  <c r="I21" i="6" s="1"/>
  <c r="H4" i="6"/>
  <c r="G4" i="6"/>
  <c r="F4" i="6"/>
  <c r="F22" i="6" s="1"/>
  <c r="E4" i="6"/>
  <c r="D4" i="6"/>
  <c r="D24" i="6" s="1"/>
  <c r="C4" i="6"/>
  <c r="B4" i="6"/>
  <c r="B41" i="6" s="1"/>
  <c r="M2" i="8"/>
  <c r="J2" i="8"/>
  <c r="F2" i="8"/>
  <c r="M3" i="8"/>
  <c r="L3" i="8"/>
  <c r="K3" i="8"/>
  <c r="J3" i="8"/>
  <c r="I3" i="8"/>
  <c r="H3" i="8"/>
  <c r="G3" i="8"/>
  <c r="F3" i="8"/>
  <c r="E3" i="8"/>
  <c r="D3" i="8"/>
  <c r="C3" i="8"/>
  <c r="B3" i="8"/>
  <c r="B2" i="8"/>
  <c r="A12" i="8"/>
  <c r="A11" i="8"/>
  <c r="A10" i="8"/>
  <c r="A9" i="8"/>
  <c r="A8" i="8"/>
  <c r="A7" i="8"/>
  <c r="A6" i="8"/>
  <c r="A5" i="8"/>
  <c r="A4" i="8"/>
  <c r="A3" i="8"/>
  <c r="M15" i="8"/>
  <c r="J15" i="8"/>
  <c r="F15" i="8"/>
  <c r="M16" i="8"/>
  <c r="L16" i="8"/>
  <c r="K16" i="8"/>
  <c r="J16" i="8"/>
  <c r="I16" i="8"/>
  <c r="H16" i="8"/>
  <c r="G16" i="8"/>
  <c r="F16" i="8"/>
  <c r="E16" i="8"/>
  <c r="D16" i="8"/>
  <c r="C16" i="8"/>
  <c r="B16" i="8"/>
  <c r="B15" i="8"/>
  <c r="A25" i="8"/>
  <c r="A24" i="8"/>
  <c r="A23" i="8"/>
  <c r="A22" i="8"/>
  <c r="A21" i="8"/>
  <c r="A20" i="8"/>
  <c r="A19" i="8"/>
  <c r="A18" i="8"/>
  <c r="A17" i="8"/>
  <c r="A16" i="8"/>
  <c r="F28" i="8"/>
  <c r="J28" i="8"/>
  <c r="M28" i="8"/>
  <c r="M29" i="8"/>
  <c r="L29" i="8"/>
  <c r="K29" i="8"/>
  <c r="J29" i="8"/>
  <c r="I29" i="8"/>
  <c r="H29" i="8"/>
  <c r="G29" i="8"/>
  <c r="F29" i="8"/>
  <c r="E29" i="8"/>
  <c r="D29" i="8"/>
  <c r="C29" i="8"/>
  <c r="B29" i="8"/>
  <c r="B28" i="8"/>
  <c r="A38" i="22"/>
  <c r="A27" i="8"/>
  <c r="A38" i="8"/>
  <c r="A37" i="8"/>
  <c r="A36" i="8"/>
  <c r="A35" i="8"/>
  <c r="A34" i="8"/>
  <c r="A33" i="8"/>
  <c r="A32" i="8"/>
  <c r="A31" i="8"/>
  <c r="A30" i="8"/>
  <c r="A29" i="8"/>
  <c r="M41" i="8"/>
  <c r="J41" i="8"/>
  <c r="F41" i="8"/>
  <c r="M42" i="8"/>
  <c r="L42" i="8"/>
  <c r="K42" i="8"/>
  <c r="J42" i="8"/>
  <c r="I42" i="8"/>
  <c r="H42" i="8"/>
  <c r="G42" i="8"/>
  <c r="F42" i="8"/>
  <c r="E42" i="8"/>
  <c r="D42" i="8"/>
  <c r="C42" i="8"/>
  <c r="B42" i="8"/>
  <c r="B41" i="8"/>
  <c r="A38" i="23"/>
  <c r="A40" i="8" s="1"/>
  <c r="A51" i="8"/>
  <c r="A50" i="8"/>
  <c r="A49" i="8"/>
  <c r="A48" i="8"/>
  <c r="A47" i="8"/>
  <c r="A46" i="8"/>
  <c r="A45" i="8"/>
  <c r="A44" i="8"/>
  <c r="A43" i="8"/>
  <c r="A42" i="8"/>
  <c r="M55" i="8"/>
  <c r="L55" i="8"/>
  <c r="K55" i="8"/>
  <c r="J55" i="8"/>
  <c r="I55" i="8"/>
  <c r="H55" i="8"/>
  <c r="G55" i="8"/>
  <c r="F55" i="8"/>
  <c r="E55" i="8"/>
  <c r="D55" i="8"/>
  <c r="C55" i="8"/>
  <c r="B55" i="8"/>
  <c r="M54" i="8"/>
  <c r="J54" i="8"/>
  <c r="F54" i="8"/>
  <c r="B54" i="8"/>
  <c r="A64" i="8"/>
  <c r="A63" i="8"/>
  <c r="A62" i="8"/>
  <c r="A61" i="8"/>
  <c r="A60" i="8"/>
  <c r="A59" i="8"/>
  <c r="A58" i="8"/>
  <c r="A57" i="8"/>
  <c r="A56" i="8"/>
  <c r="A55" i="8"/>
  <c r="A38" i="27"/>
  <c r="A92" i="8" s="1"/>
  <c r="A38" i="26"/>
  <c r="A79" i="8"/>
  <c r="M68" i="8"/>
  <c r="L68" i="8"/>
  <c r="K68" i="8"/>
  <c r="J68" i="8"/>
  <c r="I68" i="8"/>
  <c r="H68" i="8"/>
  <c r="G68" i="8"/>
  <c r="F68" i="8"/>
  <c r="E68" i="8"/>
  <c r="D68" i="8"/>
  <c r="C68" i="8"/>
  <c r="B68" i="8"/>
  <c r="M67" i="8"/>
  <c r="J67" i="8"/>
  <c r="F67" i="8"/>
  <c r="B67" i="8"/>
  <c r="A77" i="8"/>
  <c r="A76" i="8"/>
  <c r="A75" i="8"/>
  <c r="A74" i="8"/>
  <c r="A73" i="8"/>
  <c r="A72" i="8"/>
  <c r="A71" i="8"/>
  <c r="A70" i="8"/>
  <c r="A69" i="8"/>
  <c r="A68" i="8"/>
  <c r="M93" i="8"/>
  <c r="J93" i="8"/>
  <c r="F93" i="8"/>
  <c r="B93" i="8"/>
  <c r="M80" i="8"/>
  <c r="J80" i="8"/>
  <c r="F80" i="8"/>
  <c r="B80" i="8"/>
  <c r="A90" i="8"/>
  <c r="A89" i="8"/>
  <c r="A88" i="8"/>
  <c r="A87" i="8"/>
  <c r="A86" i="8"/>
  <c r="A85" i="8"/>
  <c r="A84" i="8"/>
  <c r="A83" i="8"/>
  <c r="A82" i="8"/>
  <c r="A81" i="8"/>
  <c r="M81" i="8"/>
  <c r="L81" i="8"/>
  <c r="K81" i="8"/>
  <c r="J81" i="8"/>
  <c r="I81" i="8"/>
  <c r="H81" i="8"/>
  <c r="G81" i="8"/>
  <c r="F81" i="8"/>
  <c r="E81" i="8"/>
  <c r="D81" i="8"/>
  <c r="C81" i="8"/>
  <c r="B81" i="8"/>
  <c r="A103" i="8"/>
  <c r="A102" i="8"/>
  <c r="A101" i="8"/>
  <c r="A100" i="8"/>
  <c r="A99" i="8"/>
  <c r="A98" i="8"/>
  <c r="A97" i="8"/>
  <c r="A96" i="8"/>
  <c r="A95" i="8"/>
  <c r="A94" i="8"/>
  <c r="M94" i="8"/>
  <c r="L94" i="8"/>
  <c r="K94" i="8"/>
  <c r="J94" i="8"/>
  <c r="I94" i="8"/>
  <c r="H94" i="8"/>
  <c r="G94" i="8"/>
  <c r="F94" i="8"/>
  <c r="E94" i="8"/>
  <c r="D94" i="8"/>
  <c r="C94" i="8"/>
  <c r="B94" i="8"/>
  <c r="J49" i="27"/>
  <c r="J103" i="8"/>
  <c r="V24" i="27"/>
  <c r="H49" i="27"/>
  <c r="H103" i="8" s="1"/>
  <c r="F49" i="27"/>
  <c r="F103" i="8"/>
  <c r="C49" i="27"/>
  <c r="C103" i="8" s="1"/>
  <c r="B49" i="27"/>
  <c r="B103" i="8"/>
  <c r="J48" i="27"/>
  <c r="J102" i="8" s="1"/>
  <c r="V23" i="27"/>
  <c r="H48" i="27" s="1"/>
  <c r="H102" i="8"/>
  <c r="F48" i="27"/>
  <c r="F102" i="8" s="1"/>
  <c r="C48" i="27"/>
  <c r="C102" i="8"/>
  <c r="J47" i="27"/>
  <c r="J101" i="8" s="1"/>
  <c r="F47" i="27"/>
  <c r="F101" i="8"/>
  <c r="C34" i="27"/>
  <c r="E47" i="27" s="1"/>
  <c r="E101" i="8" s="1"/>
  <c r="C47" i="27"/>
  <c r="C101" i="8" s="1"/>
  <c r="B47" i="27"/>
  <c r="B101" i="8" s="1"/>
  <c r="M46" i="27"/>
  <c r="M100" i="8" s="1"/>
  <c r="J46" i="27"/>
  <c r="J100" i="8" s="1"/>
  <c r="G46" i="27"/>
  <c r="G100" i="8" s="1"/>
  <c r="C46" i="27"/>
  <c r="C100" i="8"/>
  <c r="M45" i="27"/>
  <c r="M99" i="8"/>
  <c r="J45" i="27"/>
  <c r="J99" i="8" s="1"/>
  <c r="E32" i="27"/>
  <c r="I45" i="27" s="1"/>
  <c r="I99" i="8" s="1"/>
  <c r="V20" i="27"/>
  <c r="H45" i="27"/>
  <c r="H99" i="8" s="1"/>
  <c r="G45" i="27"/>
  <c r="G99" i="8" s="1"/>
  <c r="F45" i="27"/>
  <c r="F99" i="8" s="1"/>
  <c r="C45" i="27"/>
  <c r="C99" i="8"/>
  <c r="V19" i="27"/>
  <c r="H44" i="27"/>
  <c r="H98" i="8" s="1"/>
  <c r="G44" i="27"/>
  <c r="G98" i="8" s="1"/>
  <c r="F44" i="27"/>
  <c r="F98" i="8" s="1"/>
  <c r="C44" i="27"/>
  <c r="C98" i="8" s="1"/>
  <c r="B44" i="27"/>
  <c r="B98" i="8" s="1"/>
  <c r="M43" i="27"/>
  <c r="M97" i="8" s="1"/>
  <c r="V18" i="27"/>
  <c r="H43" i="27" s="1"/>
  <c r="H97" i="8" s="1"/>
  <c r="G43" i="27"/>
  <c r="G97" i="8"/>
  <c r="F43" i="27"/>
  <c r="F97" i="8"/>
  <c r="M42" i="27"/>
  <c r="M96" i="8" s="1"/>
  <c r="J42" i="27"/>
  <c r="J96" i="8" s="1"/>
  <c r="E29" i="27"/>
  <c r="I42" i="27"/>
  <c r="I96" i="8" s="1"/>
  <c r="V17" i="27"/>
  <c r="H42" i="27"/>
  <c r="H96" i="8" s="1"/>
  <c r="G42" i="27"/>
  <c r="G96" i="8"/>
  <c r="F42" i="27"/>
  <c r="F96" i="8"/>
  <c r="B42" i="27"/>
  <c r="B96" i="8"/>
  <c r="M41" i="27"/>
  <c r="M95" i="8" s="1"/>
  <c r="E28" i="27"/>
  <c r="I41" i="27" s="1"/>
  <c r="I95" i="8" s="1"/>
  <c r="G41" i="27"/>
  <c r="G95" i="8" s="1"/>
  <c r="F49" i="26"/>
  <c r="F90" i="8" s="1"/>
  <c r="C36" i="26"/>
  <c r="E49" i="26" s="1"/>
  <c r="E90" i="8" s="1"/>
  <c r="K24" i="26"/>
  <c r="D49" i="26" s="1"/>
  <c r="D90" i="8" s="1"/>
  <c r="C49" i="26"/>
  <c r="C90" i="8" s="1"/>
  <c r="B49" i="26"/>
  <c r="B90" i="8" s="1"/>
  <c r="J48" i="26"/>
  <c r="J89" i="8" s="1"/>
  <c r="V23" i="26"/>
  <c r="H48" i="26" s="1"/>
  <c r="H89" i="8"/>
  <c r="K23" i="26"/>
  <c r="D48" i="26" s="1"/>
  <c r="D89" i="8" s="1"/>
  <c r="C48" i="26"/>
  <c r="C89" i="8" s="1"/>
  <c r="M47" i="26"/>
  <c r="M88" i="8" s="1"/>
  <c r="V22" i="26"/>
  <c r="H47" i="26"/>
  <c r="H88" i="8" s="1"/>
  <c r="G47" i="26"/>
  <c r="G88" i="8" s="1"/>
  <c r="F47" i="26"/>
  <c r="F88" i="8"/>
  <c r="K22" i="26"/>
  <c r="D47" i="26"/>
  <c r="D88" i="8" s="1"/>
  <c r="C47" i="26"/>
  <c r="C88" i="8"/>
  <c r="M46" i="26"/>
  <c r="M87" i="8" s="1"/>
  <c r="G46" i="26"/>
  <c r="G87" i="8" s="1"/>
  <c r="F46" i="26"/>
  <c r="F87" i="8" s="1"/>
  <c r="C33" i="26"/>
  <c r="E46" i="26" s="1"/>
  <c r="E87" i="8" s="1"/>
  <c r="K21" i="26"/>
  <c r="D46" i="26"/>
  <c r="D87" i="8" s="1"/>
  <c r="C46" i="26"/>
  <c r="C87" i="8"/>
  <c r="B46" i="26"/>
  <c r="B87" i="8"/>
  <c r="M45" i="26"/>
  <c r="M86" i="8" s="1"/>
  <c r="J45" i="26"/>
  <c r="J86" i="8" s="1"/>
  <c r="G45" i="26"/>
  <c r="G86" i="8"/>
  <c r="F45" i="26"/>
  <c r="F86" i="8"/>
  <c r="C32" i="26"/>
  <c r="E45" i="26" s="1"/>
  <c r="E86" i="8" s="1"/>
  <c r="B45" i="26"/>
  <c r="B86" i="8" s="1"/>
  <c r="M44" i="26"/>
  <c r="M85" i="8" s="1"/>
  <c r="J44" i="26"/>
  <c r="J85" i="8"/>
  <c r="G44" i="26"/>
  <c r="G85" i="8"/>
  <c r="F44" i="26"/>
  <c r="F85" i="8"/>
  <c r="B44" i="26"/>
  <c r="B85" i="8" s="1"/>
  <c r="G30" i="26"/>
  <c r="L43" i="26" s="1"/>
  <c r="L84" i="8" s="1"/>
  <c r="AR18" i="26"/>
  <c r="K43" i="26" s="1"/>
  <c r="K84" i="8"/>
  <c r="J43" i="26"/>
  <c r="J84" i="8" s="1"/>
  <c r="G43" i="26"/>
  <c r="G84" i="8" s="1"/>
  <c r="K18" i="26"/>
  <c r="D43" i="26"/>
  <c r="D84" i="8" s="1"/>
  <c r="C43" i="26"/>
  <c r="C84" i="8"/>
  <c r="M42" i="26"/>
  <c r="M83" i="8"/>
  <c r="J42" i="26"/>
  <c r="J83" i="8" s="1"/>
  <c r="F42" i="26"/>
  <c r="F83" i="8" s="1"/>
  <c r="C29" i="26"/>
  <c r="E42" i="26"/>
  <c r="E83" i="8" s="1"/>
  <c r="K17" i="26"/>
  <c r="D42" i="26"/>
  <c r="D83" i="8" s="1"/>
  <c r="C42" i="26"/>
  <c r="C83" i="8" s="1"/>
  <c r="F41" i="26"/>
  <c r="F82" i="8" s="1"/>
  <c r="C41" i="26"/>
  <c r="C82" i="8" s="1"/>
  <c r="B41" i="25"/>
  <c r="B69" i="8" s="1"/>
  <c r="V24" i="25"/>
  <c r="H49" i="25" s="1"/>
  <c r="H77" i="8"/>
  <c r="G49" i="25"/>
  <c r="G77" i="8" s="1"/>
  <c r="F49" i="25"/>
  <c r="F77" i="8" s="1"/>
  <c r="C36" i="25"/>
  <c r="E49" i="25" s="1"/>
  <c r="E77" i="8" s="1"/>
  <c r="K24" i="25"/>
  <c r="D49" i="25" s="1"/>
  <c r="D77" i="8" s="1"/>
  <c r="C49" i="25"/>
  <c r="C77" i="8"/>
  <c r="B49" i="25"/>
  <c r="B77" i="8"/>
  <c r="M48" i="25"/>
  <c r="M76" i="8"/>
  <c r="J48" i="25"/>
  <c r="J76" i="8" s="1"/>
  <c r="V23" i="25"/>
  <c r="H48" i="25" s="1"/>
  <c r="H76" i="8" s="1"/>
  <c r="G48" i="25"/>
  <c r="G76" i="8" s="1"/>
  <c r="C48" i="25"/>
  <c r="C76" i="8"/>
  <c r="V22" i="25"/>
  <c r="H47" i="25"/>
  <c r="H75" i="8" s="1"/>
  <c r="F47" i="25"/>
  <c r="F75" i="8" s="1"/>
  <c r="C47" i="25"/>
  <c r="C75" i="8" s="1"/>
  <c r="M46" i="25"/>
  <c r="M74" i="8" s="1"/>
  <c r="V21" i="25"/>
  <c r="H46" i="25"/>
  <c r="H74" i="8" s="1"/>
  <c r="C46" i="25"/>
  <c r="C74" i="8" s="1"/>
  <c r="B46" i="25"/>
  <c r="B74" i="8" s="1"/>
  <c r="M45" i="25"/>
  <c r="M73" i="8" s="1"/>
  <c r="V20" i="25"/>
  <c r="H45" i="25" s="1"/>
  <c r="H73" i="8" s="1"/>
  <c r="G45" i="25"/>
  <c r="G73" i="8"/>
  <c r="F45" i="25"/>
  <c r="F73" i="8" s="1"/>
  <c r="C32" i="25"/>
  <c r="E45" i="25" s="1"/>
  <c r="E73" i="8" s="1"/>
  <c r="C45" i="25"/>
  <c r="C73" i="8" s="1"/>
  <c r="B45" i="25"/>
  <c r="B73" i="8"/>
  <c r="M44" i="25"/>
  <c r="M72" i="8"/>
  <c r="V19" i="25"/>
  <c r="H44" i="25" s="1"/>
  <c r="H72" i="8" s="1"/>
  <c r="F44" i="25"/>
  <c r="F72" i="8" s="1"/>
  <c r="C44" i="25"/>
  <c r="C72" i="8" s="1"/>
  <c r="B44" i="25"/>
  <c r="B72" i="8"/>
  <c r="J43" i="25"/>
  <c r="J71" i="8"/>
  <c r="F43" i="25"/>
  <c r="F71" i="8"/>
  <c r="B43" i="25"/>
  <c r="B71" i="8" s="1"/>
  <c r="M42" i="25"/>
  <c r="M70" i="8" s="1"/>
  <c r="V17" i="25"/>
  <c r="H42" i="25" s="1"/>
  <c r="H70" i="8" s="1"/>
  <c r="G42" i="25"/>
  <c r="G70" i="8" s="1"/>
  <c r="F42" i="25"/>
  <c r="F70" i="8" s="1"/>
  <c r="C42" i="25"/>
  <c r="C70" i="8" s="1"/>
  <c r="B42" i="25"/>
  <c r="B70" i="8" s="1"/>
  <c r="G41" i="25"/>
  <c r="G69" i="8"/>
  <c r="C28" i="25"/>
  <c r="E41" i="25"/>
  <c r="E69" i="8" s="1"/>
  <c r="B56" i="8"/>
  <c r="F49" i="24"/>
  <c r="F64" i="8" s="1"/>
  <c r="B49" i="24"/>
  <c r="B64" i="8" s="1"/>
  <c r="K23" i="24"/>
  <c r="D48" i="24" s="1"/>
  <c r="D63" i="8"/>
  <c r="C48" i="24"/>
  <c r="C63" i="8" s="1"/>
  <c r="B48" i="24"/>
  <c r="B63" i="8" s="1"/>
  <c r="AR22" i="24"/>
  <c r="K47" i="24" s="1"/>
  <c r="K62" i="8" s="1"/>
  <c r="J47" i="24"/>
  <c r="J62" i="8" s="1"/>
  <c r="V22" i="24"/>
  <c r="H47" i="24" s="1"/>
  <c r="H62" i="8" s="1"/>
  <c r="G47" i="24"/>
  <c r="G62" i="8" s="1"/>
  <c r="K22" i="24"/>
  <c r="D47" i="24" s="1"/>
  <c r="D62" i="8" s="1"/>
  <c r="C47" i="24"/>
  <c r="C62" i="8"/>
  <c r="B47" i="24"/>
  <c r="B62" i="8" s="1"/>
  <c r="M46" i="24"/>
  <c r="M61" i="8" s="1"/>
  <c r="J46" i="24"/>
  <c r="J61" i="8" s="1"/>
  <c r="K21" i="24"/>
  <c r="D46" i="24" s="1"/>
  <c r="D61" i="8" s="1"/>
  <c r="C46" i="24"/>
  <c r="C61" i="8" s="1"/>
  <c r="B46" i="24"/>
  <c r="B61" i="8" s="1"/>
  <c r="G32" i="24"/>
  <c r="L45" i="24" s="1"/>
  <c r="L60" i="8" s="1"/>
  <c r="AR20" i="24"/>
  <c r="K45" i="24"/>
  <c r="K60" i="8" s="1"/>
  <c r="J45" i="24"/>
  <c r="J60" i="8" s="1"/>
  <c r="G45" i="24"/>
  <c r="G60" i="8" s="1"/>
  <c r="B45" i="24"/>
  <c r="B60" i="8" s="1"/>
  <c r="AR19" i="24"/>
  <c r="K44" i="24" s="1"/>
  <c r="K59" i="8" s="1"/>
  <c r="J44" i="24"/>
  <c r="J59" i="8" s="1"/>
  <c r="G44" i="24"/>
  <c r="G59" i="8" s="1"/>
  <c r="F44" i="24"/>
  <c r="F59" i="8" s="1"/>
  <c r="C31" i="24"/>
  <c r="E44" i="24" s="1"/>
  <c r="E59" i="8" s="1"/>
  <c r="C44" i="24"/>
  <c r="C59" i="8" s="1"/>
  <c r="B44" i="24"/>
  <c r="B59" i="8" s="1"/>
  <c r="M43" i="24"/>
  <c r="M58" i="8" s="1"/>
  <c r="V18" i="24"/>
  <c r="H43" i="24" s="1"/>
  <c r="H58" i="8" s="1"/>
  <c r="G43" i="24"/>
  <c r="G58" i="8"/>
  <c r="F43" i="24"/>
  <c r="F58" i="8" s="1"/>
  <c r="B43" i="24"/>
  <c r="B58" i="8" s="1"/>
  <c r="M42" i="24"/>
  <c r="M57" i="8" s="1"/>
  <c r="G29" i="24"/>
  <c r="L42" i="24" s="1"/>
  <c r="L57" i="8" s="1"/>
  <c r="AR17" i="24"/>
  <c r="K42" i="24" s="1"/>
  <c r="K57" i="8" s="1"/>
  <c r="J42" i="24"/>
  <c r="J57" i="8"/>
  <c r="F42" i="24"/>
  <c r="F57" i="8"/>
  <c r="K17" i="24"/>
  <c r="D42" i="24" s="1"/>
  <c r="D57" i="8" s="1"/>
  <c r="C42" i="24"/>
  <c r="C57" i="8" s="1"/>
  <c r="G28" i="24"/>
  <c r="L41" i="24" s="1"/>
  <c r="L56" i="8"/>
  <c r="J41" i="24"/>
  <c r="J56" i="8" s="1"/>
  <c r="G41" i="24"/>
  <c r="G56" i="8" s="1"/>
  <c r="F41" i="24"/>
  <c r="F56" i="8"/>
  <c r="C41" i="24"/>
  <c r="C56" i="8"/>
  <c r="B41" i="23"/>
  <c r="B43" i="8" s="1"/>
  <c r="M49" i="23"/>
  <c r="M51" i="8" s="1"/>
  <c r="V24" i="23"/>
  <c r="H49" i="23" s="1"/>
  <c r="H51" i="8" s="1"/>
  <c r="G49" i="23"/>
  <c r="G51" i="8" s="1"/>
  <c r="C49" i="23"/>
  <c r="C51" i="8" s="1"/>
  <c r="M48" i="23"/>
  <c r="M50" i="8" s="1"/>
  <c r="V23" i="23"/>
  <c r="H48" i="23" s="1"/>
  <c r="H50" i="8" s="1"/>
  <c r="G48" i="23"/>
  <c r="G50" i="8"/>
  <c r="C48" i="23"/>
  <c r="C50" i="8" s="1"/>
  <c r="E34" i="23"/>
  <c r="I47" i="23" s="1"/>
  <c r="I49" i="8" s="1"/>
  <c r="V22" i="23"/>
  <c r="H47" i="23" s="1"/>
  <c r="H49" i="8" s="1"/>
  <c r="G47" i="23"/>
  <c r="G49" i="8" s="1"/>
  <c r="F47" i="23"/>
  <c r="F49" i="8" s="1"/>
  <c r="B47" i="23"/>
  <c r="B49" i="8"/>
  <c r="J46" i="23"/>
  <c r="J48" i="8"/>
  <c r="E33" i="23"/>
  <c r="I46" i="23" s="1"/>
  <c r="I48" i="8"/>
  <c r="V21" i="23"/>
  <c r="H46" i="23" s="1"/>
  <c r="H48" i="8" s="1"/>
  <c r="G46" i="23"/>
  <c r="G48" i="8" s="1"/>
  <c r="F46" i="23"/>
  <c r="F48" i="8" s="1"/>
  <c r="B46" i="23"/>
  <c r="B48" i="8"/>
  <c r="E32" i="23"/>
  <c r="I45" i="23" s="1"/>
  <c r="I47" i="8" s="1"/>
  <c r="V20" i="23"/>
  <c r="H45" i="23" s="1"/>
  <c r="H47" i="8" s="1"/>
  <c r="F45" i="23"/>
  <c r="F47" i="8" s="1"/>
  <c r="K20" i="23"/>
  <c r="D45" i="23" s="1"/>
  <c r="D47" i="8" s="1"/>
  <c r="C45" i="23"/>
  <c r="C47" i="8"/>
  <c r="B45" i="23"/>
  <c r="B47" i="8"/>
  <c r="F44" i="23"/>
  <c r="F46" i="8" s="1"/>
  <c r="G43" i="23"/>
  <c r="G45" i="8"/>
  <c r="F43" i="23"/>
  <c r="F45" i="8" s="1"/>
  <c r="C43" i="23"/>
  <c r="C45" i="8" s="1"/>
  <c r="B43" i="23"/>
  <c r="B45" i="8" s="1"/>
  <c r="G42" i="23"/>
  <c r="G44" i="8" s="1"/>
  <c r="C42" i="23"/>
  <c r="C44" i="8" s="1"/>
  <c r="G41" i="23"/>
  <c r="G43" i="8" s="1"/>
  <c r="F41" i="23"/>
  <c r="F43" i="8" s="1"/>
  <c r="B41" i="22"/>
  <c r="B30" i="8"/>
  <c r="M49" i="22"/>
  <c r="M38" i="8"/>
  <c r="J49" i="22"/>
  <c r="J38" i="8" s="1"/>
  <c r="V24" i="22"/>
  <c r="H49" i="22"/>
  <c r="H38" i="8" s="1"/>
  <c r="K24" i="22"/>
  <c r="D49" i="22" s="1"/>
  <c r="D38" i="8" s="1"/>
  <c r="C49" i="22"/>
  <c r="C38" i="8" s="1"/>
  <c r="G48" i="22"/>
  <c r="G37" i="8" s="1"/>
  <c r="J47" i="22"/>
  <c r="J36" i="8" s="1"/>
  <c r="G47" i="22"/>
  <c r="G36" i="8"/>
  <c r="K22" i="22"/>
  <c r="D47" i="22"/>
  <c r="D36" i="8" s="1"/>
  <c r="C47" i="22"/>
  <c r="C36" i="8" s="1"/>
  <c r="B47" i="22"/>
  <c r="B36" i="8"/>
  <c r="V21" i="22"/>
  <c r="H46" i="22" s="1"/>
  <c r="H35" i="8" s="1"/>
  <c r="G46" i="22"/>
  <c r="G35" i="8"/>
  <c r="J45" i="22"/>
  <c r="J34" i="8" s="1"/>
  <c r="E32" i="22"/>
  <c r="I45" i="22" s="1"/>
  <c r="I34" i="8" s="1"/>
  <c r="V20" i="22"/>
  <c r="H45" i="22" s="1"/>
  <c r="H34" i="8"/>
  <c r="G45" i="22"/>
  <c r="G34" i="8" s="1"/>
  <c r="F45" i="22"/>
  <c r="F34" i="8" s="1"/>
  <c r="B34" i="8"/>
  <c r="E31" i="22"/>
  <c r="I44" i="22" s="1"/>
  <c r="I33" i="8" s="1"/>
  <c r="B44" i="22"/>
  <c r="B33" i="8" s="1"/>
  <c r="B43" i="22"/>
  <c r="B32" i="8"/>
  <c r="B31" i="8"/>
  <c r="M41" i="22"/>
  <c r="M30" i="8" s="1"/>
  <c r="G41" i="22"/>
  <c r="G30" i="8"/>
  <c r="C41" i="22"/>
  <c r="C30" i="8" s="1"/>
  <c r="I49" i="21"/>
  <c r="I25" i="8" s="1"/>
  <c r="G49" i="21"/>
  <c r="G25" i="8" s="1"/>
  <c r="F49" i="21"/>
  <c r="F25" i="8" s="1"/>
  <c r="AR23" i="21"/>
  <c r="K48" i="21"/>
  <c r="K24" i="8" s="1"/>
  <c r="F48" i="21"/>
  <c r="F24" i="8"/>
  <c r="K23" i="21"/>
  <c r="D48" i="21"/>
  <c r="D24" i="8" s="1"/>
  <c r="C48" i="21"/>
  <c r="C24" i="8" s="1"/>
  <c r="B48" i="21"/>
  <c r="B24" i="8" s="1"/>
  <c r="V22" i="21"/>
  <c r="H47" i="21" s="1"/>
  <c r="H23" i="8" s="1"/>
  <c r="G47" i="21"/>
  <c r="G23" i="8"/>
  <c r="C47" i="21"/>
  <c r="C23" i="8" s="1"/>
  <c r="C46" i="21"/>
  <c r="C22" i="8" s="1"/>
  <c r="F45" i="21"/>
  <c r="F21" i="8" s="1"/>
  <c r="AR19" i="21"/>
  <c r="K44" i="21" s="1"/>
  <c r="K20" i="8" s="1"/>
  <c r="E31" i="21"/>
  <c r="I44" i="21" s="1"/>
  <c r="I20" i="8" s="1"/>
  <c r="F44" i="21"/>
  <c r="F20" i="8" s="1"/>
  <c r="C44" i="21"/>
  <c r="C20" i="8"/>
  <c r="B44" i="21"/>
  <c r="B20" i="8"/>
  <c r="F43" i="21"/>
  <c r="F19" i="8"/>
  <c r="B19" i="8"/>
  <c r="G42" i="21"/>
  <c r="G18" i="8" s="1"/>
  <c r="B4" i="8"/>
  <c r="M49" i="6"/>
  <c r="M12" i="8" s="1"/>
  <c r="G49" i="6"/>
  <c r="G12" i="8" s="1"/>
  <c r="G48" i="6"/>
  <c r="G11" i="8" s="1"/>
  <c r="F48" i="6"/>
  <c r="F11" i="8" s="1"/>
  <c r="AR20" i="6"/>
  <c r="K45" i="6" s="1"/>
  <c r="K8" i="8" s="1"/>
  <c r="J45" i="6"/>
  <c r="J8" i="8"/>
  <c r="K24" i="6"/>
  <c r="D49" i="6" s="1"/>
  <c r="D12" i="8" s="1"/>
  <c r="B49" i="6"/>
  <c r="B12" i="8" s="1"/>
  <c r="C48" i="6"/>
  <c r="C11" i="8" s="1"/>
  <c r="C46" i="6"/>
  <c r="C9" i="8" s="1"/>
  <c r="C45" i="6"/>
  <c r="C8" i="8" s="1"/>
  <c r="C41" i="6"/>
  <c r="C4" i="8" s="1"/>
  <c r="B16" i="27"/>
  <c r="G16" i="27"/>
  <c r="H16" i="27"/>
  <c r="I16" i="27"/>
  <c r="M16" i="27"/>
  <c r="N16" i="27"/>
  <c r="P16" i="27"/>
  <c r="Q16" i="27"/>
  <c r="S16" i="27"/>
  <c r="U16" i="27"/>
  <c r="V16" i="27"/>
  <c r="AE16" i="27"/>
  <c r="AF16" i="27"/>
  <c r="AG16" i="27"/>
  <c r="AJ16" i="27"/>
  <c r="AK16" i="27"/>
  <c r="AN16" i="27"/>
  <c r="AP16" i="27"/>
  <c r="AQ16" i="27"/>
  <c r="B17" i="27"/>
  <c r="G17" i="27"/>
  <c r="M17" i="27"/>
  <c r="N17" i="27"/>
  <c r="Q17" i="27"/>
  <c r="U17" i="27"/>
  <c r="Z17" i="27"/>
  <c r="AF17" i="27"/>
  <c r="AG17" i="27"/>
  <c r="AN17" i="27"/>
  <c r="AQ17" i="27"/>
  <c r="G18" i="27"/>
  <c r="H18" i="27"/>
  <c r="I18" i="27"/>
  <c r="N18" i="27"/>
  <c r="O18" i="27"/>
  <c r="P18" i="27"/>
  <c r="T18" i="27"/>
  <c r="U18" i="27"/>
  <c r="AD18" i="27"/>
  <c r="AF18" i="27"/>
  <c r="AG18" i="27"/>
  <c r="AJ18" i="27"/>
  <c r="AN18" i="27"/>
  <c r="B19" i="27"/>
  <c r="C19" i="27"/>
  <c r="H19" i="27"/>
  <c r="I19" i="27"/>
  <c r="M19" i="27"/>
  <c r="N19" i="27"/>
  <c r="S19" i="27"/>
  <c r="T19" i="27"/>
  <c r="U19" i="27"/>
  <c r="Y19" i="27"/>
  <c r="AK19" i="27"/>
  <c r="AN19" i="27"/>
  <c r="AP19" i="27"/>
  <c r="C20" i="27"/>
  <c r="F20" i="27"/>
  <c r="H20" i="27"/>
  <c r="I20" i="27"/>
  <c r="N20" i="27"/>
  <c r="P20" i="27"/>
  <c r="Q20" i="27"/>
  <c r="R20" i="27"/>
  <c r="U20" i="27"/>
  <c r="AD20" i="27"/>
  <c r="AE20" i="27"/>
  <c r="AJ20" i="27"/>
  <c r="AN20" i="27"/>
  <c r="C21" i="27"/>
  <c r="D21" i="27"/>
  <c r="H21" i="27"/>
  <c r="I21" i="27"/>
  <c r="M21" i="27"/>
  <c r="N21" i="27"/>
  <c r="P21" i="27"/>
  <c r="Q21" i="27"/>
  <c r="T21" i="27"/>
  <c r="U21" i="27"/>
  <c r="AE21" i="27"/>
  <c r="AG21" i="27"/>
  <c r="AI21" i="27"/>
  <c r="AJ21" i="27"/>
  <c r="AN21" i="27"/>
  <c r="AQ21" i="27"/>
  <c r="D22" i="27"/>
  <c r="G22" i="27"/>
  <c r="H22" i="27"/>
  <c r="I22" i="27"/>
  <c r="M22" i="27"/>
  <c r="P22" i="27"/>
  <c r="S22" i="27"/>
  <c r="T22" i="27"/>
  <c r="U22" i="27"/>
  <c r="AB22" i="27"/>
  <c r="AE22" i="27"/>
  <c r="AF22" i="27"/>
  <c r="AK22" i="27"/>
  <c r="AN22" i="27"/>
  <c r="AP22" i="27"/>
  <c r="AQ22" i="27"/>
  <c r="C23" i="27"/>
  <c r="D23" i="27"/>
  <c r="F23" i="27"/>
  <c r="G23" i="27"/>
  <c r="H23" i="27"/>
  <c r="I23" i="27"/>
  <c r="M23" i="27"/>
  <c r="N23" i="27"/>
  <c r="P23" i="27"/>
  <c r="Q23" i="27"/>
  <c r="T23" i="27"/>
  <c r="U23" i="27"/>
  <c r="AD23" i="27"/>
  <c r="AF23" i="27"/>
  <c r="AK23" i="27"/>
  <c r="AN23" i="27"/>
  <c r="AO23" i="27"/>
  <c r="AQ23" i="27"/>
  <c r="C24" i="27"/>
  <c r="D24" i="27"/>
  <c r="G24" i="27"/>
  <c r="H24" i="27"/>
  <c r="I24" i="27"/>
  <c r="J24" i="27"/>
  <c r="M24" i="27"/>
  <c r="P24" i="27"/>
  <c r="Q24" i="27"/>
  <c r="R24" i="27"/>
  <c r="S24" i="27"/>
  <c r="T24" i="27"/>
  <c r="Y24" i="27"/>
  <c r="AF24" i="27"/>
  <c r="AI24" i="27"/>
  <c r="AJ24" i="27"/>
  <c r="AN24" i="27"/>
  <c r="AQ24" i="27"/>
  <c r="D28" i="27"/>
  <c r="D29" i="27"/>
  <c r="D30" i="27"/>
  <c r="B31" i="27"/>
  <c r="D31" i="27"/>
  <c r="D32" i="27"/>
  <c r="B33" i="27"/>
  <c r="D33" i="27"/>
  <c r="B34" i="27"/>
  <c r="B36" i="27"/>
  <c r="D36" i="27"/>
  <c r="F36" i="27"/>
  <c r="C16" i="26"/>
  <c r="D16" i="26"/>
  <c r="G16" i="26"/>
  <c r="I16" i="26"/>
  <c r="K16" i="26"/>
  <c r="M16" i="26"/>
  <c r="O16" i="26"/>
  <c r="P16" i="26"/>
  <c r="R16" i="26"/>
  <c r="T16" i="26"/>
  <c r="U16" i="26"/>
  <c r="X16" i="26"/>
  <c r="Y16" i="26"/>
  <c r="Z16" i="26"/>
  <c r="AD16" i="26"/>
  <c r="AF16" i="26"/>
  <c r="AG16" i="26"/>
  <c r="AJ16" i="26"/>
  <c r="AM16" i="26"/>
  <c r="AO16" i="26"/>
  <c r="AP16" i="26"/>
  <c r="AQ16" i="26"/>
  <c r="AR16" i="26"/>
  <c r="C17" i="26"/>
  <c r="D17" i="26"/>
  <c r="G17" i="26"/>
  <c r="I17" i="26"/>
  <c r="M17" i="26"/>
  <c r="N17" i="26"/>
  <c r="O17" i="26"/>
  <c r="P17" i="26"/>
  <c r="Q17" i="26"/>
  <c r="R17" i="26"/>
  <c r="S17" i="26"/>
  <c r="T17" i="26"/>
  <c r="U17" i="26"/>
  <c r="Z17" i="26"/>
  <c r="AA17" i="26"/>
  <c r="AB17" i="26"/>
  <c r="AC17" i="26"/>
  <c r="AF17" i="26"/>
  <c r="AJ17" i="26"/>
  <c r="AO17" i="26"/>
  <c r="AQ17" i="26"/>
  <c r="C18" i="26"/>
  <c r="D18" i="26"/>
  <c r="G18" i="26"/>
  <c r="I18" i="26"/>
  <c r="J18" i="26"/>
  <c r="M18" i="26"/>
  <c r="N18" i="26"/>
  <c r="O18" i="26"/>
  <c r="Q18" i="26"/>
  <c r="R18" i="26"/>
  <c r="T18" i="26"/>
  <c r="U18" i="26"/>
  <c r="X18" i="26"/>
  <c r="Y18" i="26"/>
  <c r="Z18" i="26"/>
  <c r="AC18" i="26"/>
  <c r="AJ18" i="26"/>
  <c r="AM18" i="26"/>
  <c r="AO18" i="26"/>
  <c r="AP18" i="26"/>
  <c r="AQ18" i="26"/>
  <c r="D19" i="26"/>
  <c r="E19" i="26"/>
  <c r="G19" i="26"/>
  <c r="J19" i="26"/>
  <c r="M19" i="26"/>
  <c r="N19" i="26"/>
  <c r="P19" i="26"/>
  <c r="Q19" i="26"/>
  <c r="T19" i="26"/>
  <c r="U19" i="26"/>
  <c r="Z19" i="26"/>
  <c r="AD19" i="26"/>
  <c r="AG19" i="26"/>
  <c r="AJ19" i="26"/>
  <c r="AM19" i="26"/>
  <c r="AP19" i="26"/>
  <c r="AQ19" i="26"/>
  <c r="C20" i="26"/>
  <c r="D20" i="26"/>
  <c r="E20" i="26"/>
  <c r="G20" i="26"/>
  <c r="H20" i="26"/>
  <c r="I20" i="26"/>
  <c r="J20" i="26"/>
  <c r="O20" i="26"/>
  <c r="P20" i="26"/>
  <c r="Q20" i="26"/>
  <c r="R20" i="26"/>
  <c r="T20" i="26"/>
  <c r="U20" i="26"/>
  <c r="X20" i="26"/>
  <c r="Y20" i="26"/>
  <c r="Z20" i="26"/>
  <c r="AA20" i="26"/>
  <c r="AD20" i="26"/>
  <c r="AG20" i="26"/>
  <c r="AJ20" i="26"/>
  <c r="AL20" i="26"/>
  <c r="AM20" i="26"/>
  <c r="AO20" i="26"/>
  <c r="AQ20" i="26"/>
  <c r="C21" i="26"/>
  <c r="D21" i="26"/>
  <c r="E21" i="26"/>
  <c r="F21" i="26"/>
  <c r="G21" i="26"/>
  <c r="H21" i="26"/>
  <c r="I21" i="26"/>
  <c r="J21" i="26"/>
  <c r="M21" i="26"/>
  <c r="O21" i="26"/>
  <c r="P21" i="26"/>
  <c r="R21" i="26"/>
  <c r="T21" i="26"/>
  <c r="U21" i="26"/>
  <c r="X21" i="26"/>
  <c r="Y21" i="26"/>
  <c r="AD21" i="26"/>
  <c r="AG21" i="26"/>
  <c r="AJ21" i="26"/>
  <c r="AM21" i="26"/>
  <c r="AN21" i="26"/>
  <c r="AO21" i="26"/>
  <c r="AP21" i="26"/>
  <c r="C22" i="26"/>
  <c r="D22" i="26"/>
  <c r="E22" i="26"/>
  <c r="H22" i="26"/>
  <c r="I22" i="26"/>
  <c r="M22" i="26"/>
  <c r="O22" i="26"/>
  <c r="P22" i="26"/>
  <c r="R22" i="26"/>
  <c r="T22" i="26"/>
  <c r="U22" i="26"/>
  <c r="Y22" i="26"/>
  <c r="AD22" i="26"/>
  <c r="AI22" i="26"/>
  <c r="AN22" i="26"/>
  <c r="AQ22" i="26"/>
  <c r="H23" i="26"/>
  <c r="I23" i="26"/>
  <c r="M23" i="26"/>
  <c r="O23" i="26"/>
  <c r="P23" i="26"/>
  <c r="R23" i="26"/>
  <c r="T23" i="26"/>
  <c r="U23" i="26"/>
  <c r="X23" i="26"/>
  <c r="Z23" i="26"/>
  <c r="AB23" i="26"/>
  <c r="AM23" i="26"/>
  <c r="AO23" i="26"/>
  <c r="C24" i="26"/>
  <c r="D24" i="26"/>
  <c r="G24" i="26"/>
  <c r="I24" i="26"/>
  <c r="M24" i="26"/>
  <c r="O24" i="26"/>
  <c r="P24" i="26"/>
  <c r="R24" i="26"/>
  <c r="S24" i="26"/>
  <c r="T24" i="26"/>
  <c r="U24" i="26"/>
  <c r="X24" i="26"/>
  <c r="Y24" i="26"/>
  <c r="Z24" i="26"/>
  <c r="AC24" i="26"/>
  <c r="AD24" i="26"/>
  <c r="AI24" i="26"/>
  <c r="AJ24" i="26"/>
  <c r="AP24" i="26"/>
  <c r="AQ24" i="26"/>
  <c r="F28" i="26"/>
  <c r="D29" i="26"/>
  <c r="B30" i="26"/>
  <c r="D30" i="26"/>
  <c r="B31" i="26"/>
  <c r="D31" i="26"/>
  <c r="B32" i="26"/>
  <c r="B33" i="26"/>
  <c r="D33" i="26"/>
  <c r="B34" i="26"/>
  <c r="D34" i="26"/>
  <c r="F34" i="26"/>
  <c r="B35" i="26"/>
  <c r="F35" i="26"/>
  <c r="B36" i="26"/>
  <c r="F36" i="26"/>
  <c r="B16" i="25"/>
  <c r="C16" i="25"/>
  <c r="E16" i="25"/>
  <c r="F16" i="25"/>
  <c r="G16" i="25"/>
  <c r="H16" i="25"/>
  <c r="I16" i="25"/>
  <c r="J16" i="25"/>
  <c r="N16" i="25"/>
  <c r="O16" i="25"/>
  <c r="P16" i="25"/>
  <c r="Q16" i="25"/>
  <c r="R16" i="25"/>
  <c r="U16" i="25"/>
  <c r="V16" i="25"/>
  <c r="X16" i="25"/>
  <c r="Y16" i="25"/>
  <c r="Z16" i="25"/>
  <c r="AB16" i="25"/>
  <c r="AD16" i="25"/>
  <c r="AF16" i="25"/>
  <c r="AK16" i="25"/>
  <c r="AL16" i="25"/>
  <c r="AP16" i="25"/>
  <c r="AQ16" i="25"/>
  <c r="B17" i="25"/>
  <c r="C17" i="25"/>
  <c r="F17" i="25"/>
  <c r="I17" i="25"/>
  <c r="J17" i="25"/>
  <c r="M17" i="25"/>
  <c r="N17" i="25"/>
  <c r="R17" i="25"/>
  <c r="U17" i="25"/>
  <c r="Z17" i="25"/>
  <c r="AB17" i="25"/>
  <c r="AF17" i="25"/>
  <c r="AL17" i="25"/>
  <c r="AN17" i="25"/>
  <c r="B18" i="25"/>
  <c r="G18" i="25"/>
  <c r="H18" i="25"/>
  <c r="I18" i="25"/>
  <c r="J18" i="25"/>
  <c r="P18" i="25"/>
  <c r="U18" i="25"/>
  <c r="X18" i="25"/>
  <c r="Z18" i="25"/>
  <c r="AB18" i="25"/>
  <c r="AJ18" i="25"/>
  <c r="AL18" i="25"/>
  <c r="AN18" i="25"/>
  <c r="B19" i="25"/>
  <c r="E19" i="25"/>
  <c r="G19" i="25"/>
  <c r="H19" i="25"/>
  <c r="I19" i="25"/>
  <c r="M19" i="25"/>
  <c r="N19" i="25"/>
  <c r="P19" i="25"/>
  <c r="R19" i="25"/>
  <c r="T19" i="25"/>
  <c r="U19" i="25"/>
  <c r="X19" i="25"/>
  <c r="Z19" i="25"/>
  <c r="AD19" i="25"/>
  <c r="AF19" i="25"/>
  <c r="AG19" i="25"/>
  <c r="AK19" i="25"/>
  <c r="AL19" i="25"/>
  <c r="AN19" i="25"/>
  <c r="AP19" i="25"/>
  <c r="B20" i="25"/>
  <c r="D20" i="25"/>
  <c r="G20" i="25"/>
  <c r="H20" i="25"/>
  <c r="I20" i="25"/>
  <c r="J20" i="25"/>
  <c r="N20" i="25"/>
  <c r="O20" i="25"/>
  <c r="Q20" i="25"/>
  <c r="R20" i="25"/>
  <c r="T20" i="25"/>
  <c r="U20" i="25"/>
  <c r="X20" i="25"/>
  <c r="Y20" i="25"/>
  <c r="Z20" i="25"/>
  <c r="AF20" i="25"/>
  <c r="AG20" i="25"/>
  <c r="AJ20" i="25"/>
  <c r="AL20" i="25"/>
  <c r="AN20" i="25"/>
  <c r="AP20" i="25"/>
  <c r="B21" i="25"/>
  <c r="H21" i="25"/>
  <c r="I21" i="25"/>
  <c r="J21" i="25"/>
  <c r="N21" i="25"/>
  <c r="P21" i="25"/>
  <c r="Q21" i="25"/>
  <c r="R21" i="25"/>
  <c r="T21" i="25"/>
  <c r="Y21" i="25"/>
  <c r="Z21" i="25"/>
  <c r="AA21" i="25"/>
  <c r="AD21" i="25"/>
  <c r="AG21" i="25"/>
  <c r="AK21" i="25"/>
  <c r="AL21" i="25"/>
  <c r="AP21" i="25"/>
  <c r="B22" i="25"/>
  <c r="C22" i="25"/>
  <c r="D22" i="25"/>
  <c r="H22" i="25"/>
  <c r="I22" i="25"/>
  <c r="J22" i="25"/>
  <c r="P22" i="25"/>
  <c r="Q22" i="25"/>
  <c r="R22" i="25"/>
  <c r="T22" i="25"/>
  <c r="Z22" i="25"/>
  <c r="AB22" i="25"/>
  <c r="AF22" i="25"/>
  <c r="AJ22" i="25"/>
  <c r="AK22" i="25"/>
  <c r="AL22" i="25"/>
  <c r="AP22" i="25"/>
  <c r="C23" i="25"/>
  <c r="E23" i="25"/>
  <c r="F23" i="25"/>
  <c r="G23" i="25"/>
  <c r="H23" i="25"/>
  <c r="I23" i="25"/>
  <c r="N23" i="25"/>
  <c r="O23" i="25"/>
  <c r="P23" i="25"/>
  <c r="Q23" i="25"/>
  <c r="R23" i="25"/>
  <c r="U23" i="25"/>
  <c r="Y23" i="25"/>
  <c r="AB23" i="25"/>
  <c r="AF23" i="25"/>
  <c r="AG23" i="25"/>
  <c r="AI23" i="25"/>
  <c r="AJ23" i="25"/>
  <c r="AK23" i="25"/>
  <c r="AL23" i="25"/>
  <c r="AN23" i="25"/>
  <c r="AP23" i="25"/>
  <c r="B24" i="25"/>
  <c r="D24" i="25"/>
  <c r="F24" i="25"/>
  <c r="G24" i="25"/>
  <c r="H24" i="25"/>
  <c r="I24" i="25"/>
  <c r="J24" i="25"/>
  <c r="N24" i="25"/>
  <c r="P24" i="25"/>
  <c r="Q24" i="25"/>
  <c r="R24" i="25"/>
  <c r="U24" i="25"/>
  <c r="Y24" i="25"/>
  <c r="Z24" i="25"/>
  <c r="AD24" i="25"/>
  <c r="AE24" i="25"/>
  <c r="AK24" i="25"/>
  <c r="AN24" i="25"/>
  <c r="AP24" i="25"/>
  <c r="D28" i="25"/>
  <c r="D29" i="25"/>
  <c r="F30" i="25"/>
  <c r="D31" i="25"/>
  <c r="B32" i="25"/>
  <c r="D32" i="25"/>
  <c r="F32" i="25"/>
  <c r="B33" i="25"/>
  <c r="B34" i="25"/>
  <c r="F35" i="25"/>
  <c r="B36" i="25"/>
  <c r="D36" i="25"/>
  <c r="C16" i="24"/>
  <c r="D16" i="24"/>
  <c r="E16" i="24"/>
  <c r="F16" i="24"/>
  <c r="H16" i="24"/>
  <c r="I16" i="24"/>
  <c r="K16" i="24"/>
  <c r="M16" i="24"/>
  <c r="N16" i="24"/>
  <c r="O16" i="24"/>
  <c r="Q16" i="24"/>
  <c r="R16" i="24"/>
  <c r="T16" i="24"/>
  <c r="U16" i="24"/>
  <c r="V16" i="24"/>
  <c r="Z16" i="24"/>
  <c r="AC16" i="24"/>
  <c r="AE16" i="24"/>
  <c r="AF16" i="24"/>
  <c r="AI16" i="24"/>
  <c r="AJ16" i="24"/>
  <c r="AL16" i="24"/>
  <c r="AM16" i="24"/>
  <c r="AN16" i="24"/>
  <c r="AQ16" i="24"/>
  <c r="AR16" i="24"/>
  <c r="C17" i="24"/>
  <c r="D17" i="24"/>
  <c r="F17" i="24"/>
  <c r="H17" i="24"/>
  <c r="I17" i="24"/>
  <c r="M17" i="24"/>
  <c r="O17" i="24"/>
  <c r="P17" i="24"/>
  <c r="Q17" i="24"/>
  <c r="R17" i="24"/>
  <c r="T17" i="24"/>
  <c r="U17" i="24"/>
  <c r="X17" i="24"/>
  <c r="AC17" i="24"/>
  <c r="AI17" i="24"/>
  <c r="AN17" i="24"/>
  <c r="B18" i="24"/>
  <c r="C18" i="24"/>
  <c r="D18" i="24"/>
  <c r="E18" i="24"/>
  <c r="F18" i="24"/>
  <c r="H18" i="24"/>
  <c r="I18" i="24"/>
  <c r="M18" i="24"/>
  <c r="N18" i="24"/>
  <c r="O18" i="24"/>
  <c r="P18" i="24"/>
  <c r="Q18" i="24"/>
  <c r="R18" i="24"/>
  <c r="U18" i="24"/>
  <c r="AA18" i="24"/>
  <c r="AC18" i="24"/>
  <c r="AE18" i="24"/>
  <c r="AM18" i="24"/>
  <c r="AN18" i="24"/>
  <c r="AO18" i="24"/>
  <c r="C19" i="24"/>
  <c r="D19" i="24"/>
  <c r="E19" i="24"/>
  <c r="F19" i="24"/>
  <c r="H19" i="24"/>
  <c r="I19" i="24"/>
  <c r="M19" i="24"/>
  <c r="N19" i="24"/>
  <c r="P19" i="24"/>
  <c r="Q19" i="24"/>
  <c r="R19" i="24"/>
  <c r="T19" i="24"/>
  <c r="U19" i="24"/>
  <c r="AC19" i="24"/>
  <c r="AL19" i="24"/>
  <c r="AN19" i="24"/>
  <c r="AQ19" i="24"/>
  <c r="C20" i="24"/>
  <c r="D20" i="24"/>
  <c r="F20" i="24"/>
  <c r="G20" i="24"/>
  <c r="H20" i="24"/>
  <c r="I20" i="24"/>
  <c r="J20" i="24"/>
  <c r="O20" i="24"/>
  <c r="Q20" i="24"/>
  <c r="R20" i="24"/>
  <c r="AD20" i="24"/>
  <c r="AE20" i="24"/>
  <c r="AI20" i="24"/>
  <c r="AJ20" i="24"/>
  <c r="AM20" i="24"/>
  <c r="AQ20" i="24"/>
  <c r="C21" i="24"/>
  <c r="D21" i="24"/>
  <c r="F21" i="24"/>
  <c r="G21" i="24"/>
  <c r="H21" i="24"/>
  <c r="J21" i="24"/>
  <c r="M21" i="24"/>
  <c r="N21" i="24"/>
  <c r="O21" i="24"/>
  <c r="Q21" i="24"/>
  <c r="T21" i="24"/>
  <c r="U21" i="24"/>
  <c r="Y21" i="24"/>
  <c r="AC21" i="24"/>
  <c r="AF21" i="24"/>
  <c r="AG21" i="24"/>
  <c r="AI21" i="24"/>
  <c r="AJ21" i="24"/>
  <c r="AM21" i="24"/>
  <c r="AP21" i="24"/>
  <c r="C22" i="24"/>
  <c r="E22" i="24"/>
  <c r="F22" i="24"/>
  <c r="G22" i="24"/>
  <c r="I22" i="24"/>
  <c r="J22" i="24"/>
  <c r="M22" i="24"/>
  <c r="N22" i="24"/>
  <c r="O22" i="24"/>
  <c r="Q22" i="24"/>
  <c r="R22" i="24"/>
  <c r="T22" i="24"/>
  <c r="Y22" i="24"/>
  <c r="AB22" i="24"/>
  <c r="AD22" i="24"/>
  <c r="AI22" i="24"/>
  <c r="AJ22" i="24"/>
  <c r="AL22" i="24"/>
  <c r="AM22" i="24"/>
  <c r="AN22" i="24"/>
  <c r="AP22" i="24"/>
  <c r="B23" i="24"/>
  <c r="C23" i="24"/>
  <c r="D23" i="24"/>
  <c r="F23" i="24"/>
  <c r="H23" i="24"/>
  <c r="I23" i="24"/>
  <c r="J23" i="24"/>
  <c r="O23" i="24"/>
  <c r="Q23" i="24"/>
  <c r="R23" i="24"/>
  <c r="U23" i="24"/>
  <c r="Y23" i="24"/>
  <c r="Z23" i="24"/>
  <c r="AB23" i="24"/>
  <c r="AD23" i="24"/>
  <c r="AI23" i="24"/>
  <c r="AL23" i="24"/>
  <c r="AM23" i="24"/>
  <c r="AO23" i="24"/>
  <c r="AP23" i="24"/>
  <c r="D24" i="24"/>
  <c r="E24" i="24"/>
  <c r="F24" i="24"/>
  <c r="H24" i="24"/>
  <c r="I24" i="24"/>
  <c r="M24" i="24"/>
  <c r="N24" i="24"/>
  <c r="O24" i="24"/>
  <c r="P24" i="24"/>
  <c r="R24" i="24"/>
  <c r="T24" i="24"/>
  <c r="U24" i="24"/>
  <c r="Y24" i="24"/>
  <c r="Z24" i="24"/>
  <c r="AE24" i="24"/>
  <c r="AI24" i="24"/>
  <c r="AN24" i="24"/>
  <c r="AP24" i="24"/>
  <c r="AQ24" i="24"/>
  <c r="D28" i="24"/>
  <c r="F28" i="24"/>
  <c r="B29" i="24"/>
  <c r="F29" i="24"/>
  <c r="D30" i="24"/>
  <c r="B31" i="24"/>
  <c r="D31" i="24"/>
  <c r="F32" i="24"/>
  <c r="B33" i="24"/>
  <c r="B34" i="24"/>
  <c r="F34" i="24"/>
  <c r="F35" i="24"/>
  <c r="B36" i="24"/>
  <c r="D36" i="24"/>
  <c r="B16" i="23"/>
  <c r="D16" i="23"/>
  <c r="E16" i="23"/>
  <c r="F16" i="23"/>
  <c r="G16" i="23"/>
  <c r="H16" i="23"/>
  <c r="I16" i="23"/>
  <c r="K16" i="23"/>
  <c r="M16" i="23"/>
  <c r="N16" i="23"/>
  <c r="O16" i="23"/>
  <c r="P16" i="23"/>
  <c r="R16" i="23"/>
  <c r="T16" i="23"/>
  <c r="U16" i="23"/>
  <c r="V16" i="23"/>
  <c r="Z16" i="23"/>
  <c r="AB16" i="23"/>
  <c r="AD16" i="23"/>
  <c r="AI16" i="23"/>
  <c r="AJ16" i="23"/>
  <c r="AL16" i="23"/>
  <c r="AN16" i="23"/>
  <c r="AO16" i="23"/>
  <c r="AP16" i="23"/>
  <c r="B17" i="23"/>
  <c r="D17" i="23"/>
  <c r="E17" i="23"/>
  <c r="F17" i="23"/>
  <c r="H17" i="23"/>
  <c r="I17" i="23"/>
  <c r="M17" i="23"/>
  <c r="N17" i="23"/>
  <c r="O17" i="23"/>
  <c r="P17" i="23"/>
  <c r="R17" i="23"/>
  <c r="U17" i="23"/>
  <c r="Y17" i="23"/>
  <c r="Z17" i="23"/>
  <c r="AD17" i="23"/>
  <c r="AJ17" i="23"/>
  <c r="AN17" i="23"/>
  <c r="AO17" i="23"/>
  <c r="B18" i="23"/>
  <c r="C18" i="23"/>
  <c r="E18" i="23"/>
  <c r="F18" i="23"/>
  <c r="G18" i="23"/>
  <c r="I18" i="23"/>
  <c r="M18" i="23"/>
  <c r="N18" i="23"/>
  <c r="O18" i="23"/>
  <c r="R18" i="23"/>
  <c r="U18" i="23"/>
  <c r="AI18" i="23"/>
  <c r="AJ18" i="23"/>
  <c r="AN18" i="23"/>
  <c r="AQ18" i="23"/>
  <c r="B19" i="23"/>
  <c r="D19" i="23"/>
  <c r="F19" i="23"/>
  <c r="G19" i="23"/>
  <c r="I19" i="23"/>
  <c r="M19" i="23"/>
  <c r="O19" i="23"/>
  <c r="P19" i="23"/>
  <c r="R19" i="23"/>
  <c r="AB19" i="23"/>
  <c r="AD19" i="23"/>
  <c r="AJ19" i="23"/>
  <c r="AL19" i="23"/>
  <c r="AN19" i="23"/>
  <c r="AO19" i="23"/>
  <c r="AP19" i="23"/>
  <c r="AQ19" i="23"/>
  <c r="B20" i="23"/>
  <c r="D20" i="23"/>
  <c r="F20" i="23"/>
  <c r="G20" i="23"/>
  <c r="M20" i="23"/>
  <c r="N20" i="23"/>
  <c r="O20" i="23"/>
  <c r="P20" i="23"/>
  <c r="Q20" i="23"/>
  <c r="R20" i="23"/>
  <c r="S20" i="23"/>
  <c r="U20" i="23"/>
  <c r="Z20" i="23"/>
  <c r="AA20" i="23"/>
  <c r="AC20" i="23"/>
  <c r="AI20" i="23"/>
  <c r="AJ20" i="23"/>
  <c r="AL20" i="23"/>
  <c r="AO20" i="23"/>
  <c r="B21" i="23"/>
  <c r="D21" i="23"/>
  <c r="E21" i="23"/>
  <c r="F21" i="23"/>
  <c r="G21" i="23"/>
  <c r="H21" i="23"/>
  <c r="I21" i="23"/>
  <c r="M21" i="23"/>
  <c r="N21" i="23"/>
  <c r="O21" i="23"/>
  <c r="P21" i="23"/>
  <c r="Q21" i="23"/>
  <c r="T21" i="23"/>
  <c r="U21" i="23"/>
  <c r="AB21" i="23"/>
  <c r="AD21" i="23"/>
  <c r="AI21" i="23"/>
  <c r="AJ21" i="23"/>
  <c r="AL21" i="23"/>
  <c r="AN21" i="23"/>
  <c r="AO21" i="23"/>
  <c r="B22" i="23"/>
  <c r="E22" i="23"/>
  <c r="F22" i="23"/>
  <c r="G22" i="23"/>
  <c r="H22" i="23"/>
  <c r="I22" i="23"/>
  <c r="M22" i="23"/>
  <c r="O22" i="23"/>
  <c r="P22" i="23"/>
  <c r="Q22" i="23"/>
  <c r="R22" i="23"/>
  <c r="T22" i="23"/>
  <c r="U22" i="23"/>
  <c r="X22" i="23"/>
  <c r="AB22" i="23"/>
  <c r="AD22" i="23"/>
  <c r="AG22" i="23"/>
  <c r="AN22" i="23"/>
  <c r="AO22" i="23"/>
  <c r="D23" i="23"/>
  <c r="E23" i="23"/>
  <c r="F23" i="23"/>
  <c r="G23" i="23"/>
  <c r="H23" i="23"/>
  <c r="I23" i="23"/>
  <c r="M23" i="23"/>
  <c r="N23" i="23"/>
  <c r="O23" i="23"/>
  <c r="R23" i="23"/>
  <c r="T23" i="23"/>
  <c r="U23" i="23"/>
  <c r="AA23" i="23"/>
  <c r="AB23" i="23"/>
  <c r="AG23" i="23"/>
  <c r="AI23" i="23"/>
  <c r="AL23" i="23"/>
  <c r="AN23" i="23"/>
  <c r="B24" i="23"/>
  <c r="E24" i="23"/>
  <c r="F24" i="23"/>
  <c r="I24" i="23"/>
  <c r="N24" i="23"/>
  <c r="O24" i="23"/>
  <c r="Q24" i="23"/>
  <c r="R24" i="23"/>
  <c r="T24" i="23"/>
  <c r="U24" i="23"/>
  <c r="AB24" i="23"/>
  <c r="AD24" i="23"/>
  <c r="AG24" i="23"/>
  <c r="AI24" i="23"/>
  <c r="AJ24" i="23"/>
  <c r="AL24" i="23"/>
  <c r="AN24" i="23"/>
  <c r="AP24" i="23"/>
  <c r="AQ24" i="23"/>
  <c r="D28" i="23"/>
  <c r="B29" i="23"/>
  <c r="D30" i="23"/>
  <c r="B31" i="23"/>
  <c r="B32" i="23"/>
  <c r="B33" i="23"/>
  <c r="D33" i="23"/>
  <c r="F33" i="23"/>
  <c r="D34" i="23"/>
  <c r="F34" i="23"/>
  <c r="B35" i="23"/>
  <c r="D35" i="23"/>
  <c r="D36" i="23"/>
  <c r="B16" i="22"/>
  <c r="E16" i="22"/>
  <c r="F16" i="22"/>
  <c r="G16" i="22"/>
  <c r="H16" i="22"/>
  <c r="I16" i="22"/>
  <c r="J16" i="22"/>
  <c r="K16" i="22"/>
  <c r="N16" i="22"/>
  <c r="O16" i="22"/>
  <c r="P16" i="22"/>
  <c r="Q16" i="22"/>
  <c r="R16" i="22"/>
  <c r="S16" i="22"/>
  <c r="V16" i="22"/>
  <c r="Y16" i="22"/>
  <c r="Z16" i="22"/>
  <c r="AC16" i="22"/>
  <c r="AD16" i="22"/>
  <c r="AF16" i="22"/>
  <c r="AI16" i="22"/>
  <c r="AN16" i="22"/>
  <c r="AQ16" i="22"/>
  <c r="B17" i="22"/>
  <c r="F17" i="22"/>
  <c r="G17" i="22"/>
  <c r="I17" i="22"/>
  <c r="J17" i="22"/>
  <c r="N17" i="22"/>
  <c r="O17" i="22"/>
  <c r="P17" i="22"/>
  <c r="S17" i="22"/>
  <c r="Y17" i="22"/>
  <c r="AD17" i="22"/>
  <c r="AF17" i="22"/>
  <c r="AK17" i="22"/>
  <c r="AN17" i="22"/>
  <c r="B18" i="22"/>
  <c r="F18" i="22"/>
  <c r="G18" i="22"/>
  <c r="I18" i="22"/>
  <c r="J18" i="22"/>
  <c r="N18" i="22"/>
  <c r="O18" i="22"/>
  <c r="P18" i="22"/>
  <c r="R18" i="22"/>
  <c r="S18" i="22"/>
  <c r="Z18" i="22"/>
  <c r="AF18" i="22"/>
  <c r="AG18" i="22"/>
  <c r="AN18" i="22"/>
  <c r="B19" i="22"/>
  <c r="E19" i="22"/>
  <c r="F19" i="22"/>
  <c r="G19" i="22"/>
  <c r="H19" i="22"/>
  <c r="I19" i="22"/>
  <c r="J19" i="22"/>
  <c r="R19" i="22"/>
  <c r="S19" i="22"/>
  <c r="U19" i="22"/>
  <c r="Z19" i="22"/>
  <c r="AF19" i="22"/>
  <c r="AQ19" i="22"/>
  <c r="B20" i="22"/>
  <c r="E20" i="22"/>
  <c r="F20" i="22"/>
  <c r="G20" i="22"/>
  <c r="H20" i="22"/>
  <c r="I20" i="22"/>
  <c r="J20" i="22"/>
  <c r="O20" i="22"/>
  <c r="P20" i="22"/>
  <c r="Q20" i="22"/>
  <c r="R20" i="22"/>
  <c r="S20" i="22"/>
  <c r="U20" i="22"/>
  <c r="X20" i="22"/>
  <c r="Z20" i="22"/>
  <c r="AC20" i="22"/>
  <c r="AF20" i="22"/>
  <c r="AN20" i="22"/>
  <c r="AO20" i="22"/>
  <c r="F21" i="22"/>
  <c r="G21" i="22"/>
  <c r="H21" i="22"/>
  <c r="I21" i="22"/>
  <c r="N21" i="22"/>
  <c r="O21" i="22"/>
  <c r="P21" i="22"/>
  <c r="Q21" i="22"/>
  <c r="R21" i="22"/>
  <c r="S21" i="22"/>
  <c r="Y21" i="22"/>
  <c r="Z21" i="22"/>
  <c r="AC21" i="22"/>
  <c r="AF21" i="22"/>
  <c r="AK21" i="22"/>
  <c r="AO21" i="22"/>
  <c r="AP21" i="22"/>
  <c r="B22" i="22"/>
  <c r="H22" i="22"/>
  <c r="I22" i="22"/>
  <c r="J22" i="22"/>
  <c r="O22" i="22"/>
  <c r="Q22" i="22"/>
  <c r="R22" i="22"/>
  <c r="S22" i="22"/>
  <c r="U22" i="22"/>
  <c r="X22" i="22"/>
  <c r="AC22" i="22"/>
  <c r="AD22" i="22"/>
  <c r="AF22" i="22"/>
  <c r="AL22" i="22"/>
  <c r="AM22" i="22"/>
  <c r="F23" i="22"/>
  <c r="G23" i="22"/>
  <c r="H23" i="22"/>
  <c r="J23" i="22"/>
  <c r="O23" i="22"/>
  <c r="P23" i="22"/>
  <c r="R23" i="22"/>
  <c r="S23" i="22"/>
  <c r="X23" i="22"/>
  <c r="AD23" i="22"/>
  <c r="AG23" i="22"/>
  <c r="AI23" i="22"/>
  <c r="AO23" i="22"/>
  <c r="F24" i="22"/>
  <c r="G24" i="22"/>
  <c r="H24" i="22"/>
  <c r="I24" i="22"/>
  <c r="O24" i="22"/>
  <c r="P24" i="22"/>
  <c r="Q24" i="22"/>
  <c r="S24" i="22"/>
  <c r="AF24" i="22"/>
  <c r="AI24" i="22"/>
  <c r="AP24" i="22"/>
  <c r="B28" i="22"/>
  <c r="D29" i="22"/>
  <c r="B30" i="22"/>
  <c r="B31" i="22"/>
  <c r="D31" i="22"/>
  <c r="F31" i="22"/>
  <c r="D32" i="22"/>
  <c r="B34" i="22"/>
  <c r="F34" i="22"/>
  <c r="D36" i="22"/>
  <c r="F36" i="22"/>
  <c r="B16" i="21"/>
  <c r="E16" i="21"/>
  <c r="H16" i="21"/>
  <c r="N16" i="21"/>
  <c r="Q16" i="21"/>
  <c r="V16" i="21"/>
  <c r="Z16" i="21"/>
  <c r="AD16" i="21"/>
  <c r="AE16" i="21"/>
  <c r="AF16" i="21"/>
  <c r="AG16" i="21"/>
  <c r="AJ16" i="21"/>
  <c r="AK16" i="21"/>
  <c r="AL16" i="21"/>
  <c r="AN16" i="21"/>
  <c r="AP16" i="21"/>
  <c r="AQ16" i="21"/>
  <c r="E17" i="21"/>
  <c r="H17" i="21"/>
  <c r="N17" i="21"/>
  <c r="Q17" i="21"/>
  <c r="T17" i="21"/>
  <c r="Y17" i="21"/>
  <c r="AF17" i="21"/>
  <c r="AP17" i="21"/>
  <c r="AQ17" i="21"/>
  <c r="B18" i="21"/>
  <c r="E18" i="21"/>
  <c r="H18" i="21"/>
  <c r="N18" i="21"/>
  <c r="R18" i="21"/>
  <c r="U18" i="21"/>
  <c r="AE18" i="21"/>
  <c r="AN18" i="21"/>
  <c r="AP18" i="21"/>
  <c r="AQ18" i="21"/>
  <c r="B19" i="21"/>
  <c r="E19" i="21"/>
  <c r="H19" i="21"/>
  <c r="M19" i="21"/>
  <c r="N19" i="21"/>
  <c r="Q19" i="21"/>
  <c r="R19" i="21"/>
  <c r="U19" i="21"/>
  <c r="AK19" i="21"/>
  <c r="AL19" i="21"/>
  <c r="AN19" i="21"/>
  <c r="AQ19" i="21"/>
  <c r="B20" i="21"/>
  <c r="C20" i="21"/>
  <c r="E20" i="21"/>
  <c r="F20" i="21"/>
  <c r="G20" i="21"/>
  <c r="H20" i="21"/>
  <c r="N20" i="21"/>
  <c r="P20" i="21"/>
  <c r="U20" i="21"/>
  <c r="AD20" i="21"/>
  <c r="AI20" i="21"/>
  <c r="AJ20" i="21"/>
  <c r="AK20" i="21"/>
  <c r="AN20" i="21"/>
  <c r="AQ20" i="21"/>
  <c r="C21" i="21"/>
  <c r="F21" i="21"/>
  <c r="I21" i="21"/>
  <c r="N21" i="21"/>
  <c r="Q21" i="21"/>
  <c r="U21" i="21"/>
  <c r="AE21" i="21"/>
  <c r="AI21" i="21"/>
  <c r="AJ21" i="21"/>
  <c r="AP21" i="21"/>
  <c r="D22" i="21"/>
  <c r="F22" i="21"/>
  <c r="H22" i="21"/>
  <c r="N22" i="21"/>
  <c r="Q22" i="21"/>
  <c r="AL22" i="21"/>
  <c r="AQ22" i="21"/>
  <c r="B23" i="21"/>
  <c r="D23" i="21"/>
  <c r="E23" i="21"/>
  <c r="H23" i="21"/>
  <c r="I23" i="21"/>
  <c r="N23" i="21"/>
  <c r="Q23" i="21"/>
  <c r="AD23" i="21"/>
  <c r="B24" i="21"/>
  <c r="D24" i="21"/>
  <c r="E24" i="21"/>
  <c r="H24" i="21"/>
  <c r="N24" i="21"/>
  <c r="P24" i="21"/>
  <c r="Q24" i="21"/>
  <c r="AF24" i="21"/>
  <c r="AG24" i="21"/>
  <c r="AI24" i="21"/>
  <c r="AP24" i="21"/>
  <c r="F29" i="21"/>
  <c r="D30" i="21"/>
  <c r="B31" i="21"/>
  <c r="D31" i="21"/>
  <c r="B35" i="21"/>
  <c r="B36" i="21"/>
  <c r="D36" i="21"/>
  <c r="AO24" i="6"/>
  <c r="AG24" i="6"/>
  <c r="T24" i="6"/>
  <c r="S24" i="6"/>
  <c r="Q24" i="6"/>
  <c r="P24" i="6"/>
  <c r="O24" i="6"/>
  <c r="N24" i="6"/>
  <c r="H24" i="6"/>
  <c r="G24" i="6"/>
  <c r="F24" i="6"/>
  <c r="E24" i="6"/>
  <c r="B24" i="6"/>
  <c r="T23" i="6"/>
  <c r="S23" i="6"/>
  <c r="O23" i="6"/>
  <c r="M23" i="6"/>
  <c r="G23" i="6"/>
  <c r="F23" i="6"/>
  <c r="E23" i="6"/>
  <c r="B23" i="6"/>
  <c r="T22" i="6"/>
  <c r="S22" i="6"/>
  <c r="I22" i="6"/>
  <c r="E22" i="6"/>
  <c r="B22" i="6"/>
  <c r="Y21" i="6"/>
  <c r="H21" i="6"/>
  <c r="E21" i="6"/>
  <c r="AO20" i="6"/>
  <c r="AD20" i="6"/>
  <c r="H20" i="6"/>
  <c r="F20" i="6"/>
  <c r="U19" i="6"/>
  <c r="R19" i="6"/>
  <c r="P19" i="6"/>
  <c r="O19" i="6"/>
  <c r="M19" i="6"/>
  <c r="H19" i="6"/>
  <c r="G19" i="6"/>
  <c r="B19" i="6"/>
  <c r="AP18" i="6"/>
  <c r="AO18" i="6"/>
  <c r="U18" i="6"/>
  <c r="R18" i="6"/>
  <c r="O18" i="6"/>
  <c r="N18" i="6"/>
  <c r="E18" i="6"/>
  <c r="B18" i="6"/>
  <c r="AO17" i="6"/>
  <c r="T17" i="6"/>
  <c r="R17" i="6"/>
  <c r="Q17" i="6"/>
  <c r="O17" i="6"/>
  <c r="H17" i="6"/>
  <c r="AR16" i="6"/>
  <c r="AP16" i="6"/>
  <c r="AO16" i="6"/>
  <c r="AC16" i="6"/>
  <c r="U16" i="6"/>
  <c r="T16" i="6"/>
  <c r="S16" i="6"/>
  <c r="R16" i="6"/>
  <c r="Q16" i="6"/>
  <c r="O16" i="6"/>
  <c r="M16" i="6"/>
  <c r="K16" i="6"/>
  <c r="H16" i="6"/>
  <c r="G16" i="6"/>
  <c r="F16" i="6"/>
  <c r="E16" i="6"/>
  <c r="B16" i="6"/>
  <c r="N26" i="5"/>
  <c r="V23" i="5"/>
  <c r="H48" i="5"/>
  <c r="V6" i="8" s="1"/>
  <c r="V22" i="5"/>
  <c r="D17" i="5"/>
  <c r="AM19" i="23"/>
  <c r="E36" i="22"/>
  <c r="I49" i="22" s="1"/>
  <c r="I38" i="8" s="1"/>
  <c r="F49" i="22"/>
  <c r="F38" i="8" s="1"/>
  <c r="AM18" i="23"/>
  <c r="AC24" i="27"/>
  <c r="F24" i="27"/>
  <c r="M47" i="6"/>
  <c r="M10" i="8" s="1"/>
  <c r="C23" i="21"/>
  <c r="C16" i="21"/>
  <c r="C19" i="21"/>
  <c r="C22" i="21"/>
  <c r="C41" i="21"/>
  <c r="C17" i="8"/>
  <c r="T21" i="21"/>
  <c r="T16" i="21"/>
  <c r="T24" i="21"/>
  <c r="F31" i="21"/>
  <c r="M49" i="25"/>
  <c r="M77" i="8"/>
  <c r="B16" i="26"/>
  <c r="O17" i="27"/>
  <c r="X17" i="27"/>
  <c r="O28" i="65"/>
  <c r="AM16" i="23"/>
  <c r="AM17" i="23"/>
  <c r="G42" i="6"/>
  <c r="G5" i="8" s="1"/>
  <c r="C35" i="25"/>
  <c r="E48" i="25" s="1"/>
  <c r="E76" i="8" s="1"/>
  <c r="B48" i="25"/>
  <c r="B76" i="8"/>
  <c r="B35" i="25"/>
  <c r="B23" i="25"/>
  <c r="S18" i="23"/>
  <c r="AI17" i="26"/>
  <c r="J46" i="22"/>
  <c r="J35" i="8" s="1"/>
  <c r="V22" i="27"/>
  <c r="H47" i="27" s="1"/>
  <c r="H101" i="8" s="1"/>
  <c r="G47" i="27"/>
  <c r="G101" i="8" s="1"/>
  <c r="E34" i="27"/>
  <c r="I47" i="27" s="1"/>
  <c r="I101" i="8" s="1"/>
  <c r="D34" i="27"/>
  <c r="AI22" i="27"/>
  <c r="F34" i="27"/>
  <c r="B48" i="27"/>
  <c r="B102" i="8" s="1"/>
  <c r="B23" i="27"/>
  <c r="C35" i="27"/>
  <c r="E48" i="27" s="1"/>
  <c r="E102" i="8"/>
  <c r="B35" i="27"/>
  <c r="O24" i="27"/>
  <c r="X24" i="27"/>
  <c r="AO24" i="27"/>
  <c r="J42" i="22"/>
  <c r="J31" i="8" s="1"/>
  <c r="J42" i="23"/>
  <c r="J44" i="8" s="1"/>
  <c r="C30" i="25"/>
  <c r="E43" i="25" s="1"/>
  <c r="E71" i="8" s="1"/>
  <c r="K18" i="25"/>
  <c r="D43" i="25" s="1"/>
  <c r="D71" i="8" s="1"/>
  <c r="C43" i="25"/>
  <c r="C71" i="8" s="1"/>
  <c r="B30" i="25"/>
  <c r="G47" i="25"/>
  <c r="G75" i="8" s="1"/>
  <c r="D34" i="25"/>
  <c r="AI16" i="6"/>
  <c r="AI23" i="6"/>
  <c r="G34" i="23"/>
  <c r="L47" i="23"/>
  <c r="L49" i="8" s="1"/>
  <c r="J47" i="23"/>
  <c r="J49" i="8" s="1"/>
  <c r="E32" i="24"/>
  <c r="I45" i="24" s="1"/>
  <c r="I60" i="8" s="1"/>
  <c r="M20" i="24"/>
  <c r="F45" i="24"/>
  <c r="F60" i="8" s="1"/>
  <c r="M45" i="24"/>
  <c r="M60" i="8" s="1"/>
  <c r="G35" i="24"/>
  <c r="L48" i="24" s="1"/>
  <c r="L63" i="8" s="1"/>
  <c r="AR23" i="24"/>
  <c r="K48" i="24"/>
  <c r="K63" i="8" s="1"/>
  <c r="J48" i="24"/>
  <c r="J63" i="8"/>
  <c r="AR17" i="22"/>
  <c r="K42" i="22" s="1"/>
  <c r="K31" i="8" s="1"/>
  <c r="AR23" i="6"/>
  <c r="K48" i="6" s="1"/>
  <c r="K11" i="8" s="1"/>
  <c r="J48" i="6"/>
  <c r="J11" i="8" s="1"/>
  <c r="C43" i="21"/>
  <c r="C19" i="8"/>
  <c r="C30" i="21"/>
  <c r="E43" i="21" s="1"/>
  <c r="E19" i="8" s="1"/>
  <c r="J19" i="23"/>
  <c r="J18" i="23"/>
  <c r="J20" i="23"/>
  <c r="J22" i="23"/>
  <c r="J16" i="23"/>
  <c r="J17" i="23"/>
  <c r="S17" i="23"/>
  <c r="S16" i="23"/>
  <c r="S22" i="23"/>
  <c r="S19" i="23"/>
  <c r="AA16" i="23"/>
  <c r="AA19" i="23"/>
  <c r="F16" i="27"/>
  <c r="F22" i="27"/>
  <c r="O16" i="27"/>
  <c r="O19" i="27"/>
  <c r="O23" i="27"/>
  <c r="O20" i="27"/>
  <c r="O22" i="27"/>
  <c r="X16" i="27"/>
  <c r="X21" i="27"/>
  <c r="X22" i="27"/>
  <c r="AC16" i="27"/>
  <c r="AC21" i="27"/>
  <c r="AC23" i="27"/>
  <c r="AO20" i="27"/>
  <c r="AO16" i="27"/>
  <c r="AO17" i="27"/>
  <c r="AO21" i="27"/>
  <c r="AO22" i="27"/>
  <c r="K17" i="27"/>
  <c r="D42" i="27" s="1"/>
  <c r="D96" i="8" s="1"/>
  <c r="C42" i="27"/>
  <c r="C96" i="8"/>
  <c r="C29" i="27"/>
  <c r="E42" i="27" s="1"/>
  <c r="E96" i="8" s="1"/>
  <c r="B29" i="27"/>
  <c r="F33" i="27"/>
  <c r="AM21" i="23"/>
  <c r="B46" i="21"/>
  <c r="B22" i="8" s="1"/>
  <c r="B21" i="21"/>
  <c r="B33" i="21"/>
  <c r="AG24" i="22"/>
  <c r="AG16" i="22"/>
  <c r="AM16" i="22"/>
  <c r="AM23" i="22"/>
  <c r="AR19" i="22"/>
  <c r="K44" i="22" s="1"/>
  <c r="K33" i="8" s="1"/>
  <c r="F28" i="22"/>
  <c r="M47" i="22"/>
  <c r="M36" i="8"/>
  <c r="AG22" i="22"/>
  <c r="F31" i="26"/>
  <c r="AI19" i="26"/>
  <c r="J46" i="26"/>
  <c r="J87" i="8" s="1"/>
  <c r="AR21" i="26"/>
  <c r="K46" i="26" s="1"/>
  <c r="K87" i="8" s="1"/>
  <c r="G33" i="26"/>
  <c r="L46" i="26" s="1"/>
  <c r="L87" i="8" s="1"/>
  <c r="F49" i="6"/>
  <c r="F12" i="8" s="1"/>
  <c r="AR18" i="22"/>
  <c r="K43" i="22" s="1"/>
  <c r="K32" i="8" s="1"/>
  <c r="J43" i="22"/>
  <c r="J32" i="8" s="1"/>
  <c r="K23" i="25"/>
  <c r="D48" i="25" s="1"/>
  <c r="D76" i="8" s="1"/>
  <c r="K19" i="25"/>
  <c r="D44" i="25" s="1"/>
  <c r="D72" i="8" s="1"/>
  <c r="K22" i="25"/>
  <c r="D47" i="25" s="1"/>
  <c r="D75" i="8" s="1"/>
  <c r="F17" i="27"/>
  <c r="AI17" i="27"/>
  <c r="R26" i="65"/>
  <c r="R25" i="65"/>
  <c r="R27" i="65"/>
  <c r="AN19" i="6"/>
  <c r="I24" i="21"/>
  <c r="R21" i="21"/>
  <c r="U16" i="21"/>
  <c r="D16" i="21"/>
  <c r="X24" i="22"/>
  <c r="Z22" i="22"/>
  <c r="B36" i="23"/>
  <c r="B28" i="23"/>
  <c r="AG18" i="23"/>
  <c r="T17" i="23"/>
  <c r="AD24" i="24"/>
  <c r="J24" i="24"/>
  <c r="AJ23" i="24"/>
  <c r="G23" i="24"/>
  <c r="AF22" i="24"/>
  <c r="P20" i="24"/>
  <c r="AP17" i="24"/>
  <c r="Y17" i="24"/>
  <c r="O24" i="25"/>
  <c r="AA22" i="25"/>
  <c r="AO21" i="25"/>
  <c r="F19" i="25"/>
  <c r="D28" i="26"/>
  <c r="Q21" i="26"/>
  <c r="S19" i="26"/>
  <c r="AI18" i="26"/>
  <c r="AC16" i="26"/>
  <c r="AG22" i="27"/>
  <c r="AB18" i="27"/>
  <c r="AM17" i="27"/>
  <c r="B43" i="6"/>
  <c r="B6" i="8" s="1"/>
  <c r="K19" i="22"/>
  <c r="D44" i="22"/>
  <c r="D33" i="8" s="1"/>
  <c r="AR24" i="23"/>
  <c r="K49" i="23"/>
  <c r="K51" i="8" s="1"/>
  <c r="AR18" i="25"/>
  <c r="K43" i="25"/>
  <c r="K71" i="8" s="1"/>
  <c r="C33" i="25"/>
  <c r="E46" i="25" s="1"/>
  <c r="E74" i="8" s="1"/>
  <c r="V18" i="26"/>
  <c r="H43" i="26" s="1"/>
  <c r="H84" i="8" s="1"/>
  <c r="AR22" i="26"/>
  <c r="K47" i="26" s="1"/>
  <c r="K88" i="8" s="1"/>
  <c r="K21" i="22"/>
  <c r="D46" i="22"/>
  <c r="D35" i="8" s="1"/>
  <c r="C46" i="22"/>
  <c r="C35" i="8" s="1"/>
  <c r="V19" i="24"/>
  <c r="H44" i="24" s="1"/>
  <c r="H59" i="8" s="1"/>
  <c r="C29" i="24"/>
  <c r="E42" i="24" s="1"/>
  <c r="E57" i="8" s="1"/>
  <c r="J45" i="25"/>
  <c r="J73" i="8" s="1"/>
  <c r="G28" i="26"/>
  <c r="L41" i="26" s="1"/>
  <c r="L82" i="8" s="1"/>
  <c r="AR20" i="26"/>
  <c r="K45" i="26" s="1"/>
  <c r="K86" i="8" s="1"/>
  <c r="J41" i="26"/>
  <c r="J82" i="8" s="1"/>
  <c r="AR17" i="26"/>
  <c r="K42" i="26" s="1"/>
  <c r="K83" i="8" s="1"/>
  <c r="G31" i="26"/>
  <c r="L44" i="26" s="1"/>
  <c r="L85" i="8" s="1"/>
  <c r="AI18" i="27"/>
  <c r="E33" i="27"/>
  <c r="I46" i="27" s="1"/>
  <c r="I100" i="8" s="1"/>
  <c r="V21" i="27"/>
  <c r="H46" i="27" s="1"/>
  <c r="H100" i="8" s="1"/>
  <c r="Z22" i="67"/>
  <c r="E21" i="69"/>
  <c r="C43" i="22"/>
  <c r="C32" i="8" s="1"/>
  <c r="K18" i="22"/>
  <c r="D43" i="22"/>
  <c r="D32" i="8" s="1"/>
  <c r="J49" i="24"/>
  <c r="J64" i="8" s="1"/>
  <c r="AR24" i="24"/>
  <c r="K49" i="24" s="1"/>
  <c r="K64" i="8" s="1"/>
  <c r="C34" i="26"/>
  <c r="E47" i="26" s="1"/>
  <c r="E88" i="8"/>
  <c r="B47" i="26"/>
  <c r="B88" i="8" s="1"/>
  <c r="AC17" i="27"/>
  <c r="G22" i="65"/>
  <c r="AG23" i="21"/>
  <c r="D20" i="21"/>
  <c r="I19" i="21"/>
  <c r="U17" i="21"/>
  <c r="AO19" i="22"/>
  <c r="AO16" i="22"/>
  <c r="X16" i="22"/>
  <c r="AG21" i="23"/>
  <c r="T20" i="23"/>
  <c r="F36" i="24"/>
  <c r="S24" i="24"/>
  <c r="P23" i="24"/>
  <c r="AP20" i="24"/>
  <c r="Y20" i="24"/>
  <c r="J19" i="24"/>
  <c r="G18" i="24"/>
  <c r="AD16" i="24"/>
  <c r="X24" i="25"/>
  <c r="F22" i="25"/>
  <c r="C21" i="25"/>
  <c r="H19" i="26"/>
  <c r="E18" i="26"/>
  <c r="S16" i="26"/>
  <c r="J16" i="26"/>
  <c r="B24" i="27"/>
  <c r="AB20" i="27"/>
  <c r="AM18" i="27"/>
  <c r="AB16" i="27"/>
  <c r="G36" i="24"/>
  <c r="L49" i="24" s="1"/>
  <c r="L64" i="8" s="1"/>
  <c r="F46" i="25"/>
  <c r="F74" i="8"/>
  <c r="B41" i="27"/>
  <c r="B95" i="8"/>
  <c r="AR21" i="21"/>
  <c r="K46" i="21" s="1"/>
  <c r="K22" i="8" s="1"/>
  <c r="V18" i="22"/>
  <c r="H43" i="22" s="1"/>
  <c r="H32" i="8" s="1"/>
  <c r="G43" i="22"/>
  <c r="G32" i="8"/>
  <c r="C30" i="23"/>
  <c r="E43" i="23" s="1"/>
  <c r="E45" i="8" s="1"/>
  <c r="E30" i="23"/>
  <c r="I43" i="23" s="1"/>
  <c r="I45" i="8" s="1"/>
  <c r="V18" i="23"/>
  <c r="H43" i="23"/>
  <c r="H45" i="8" s="1"/>
  <c r="G49" i="24"/>
  <c r="G64" i="8" s="1"/>
  <c r="V24" i="24"/>
  <c r="H49" i="24" s="1"/>
  <c r="H64" i="8" s="1"/>
  <c r="E36" i="25"/>
  <c r="I49" i="25" s="1"/>
  <c r="I77" i="8" s="1"/>
  <c r="E32" i="25"/>
  <c r="I45" i="25" s="1"/>
  <c r="I73" i="8" s="1"/>
  <c r="C34" i="25"/>
  <c r="E47" i="25" s="1"/>
  <c r="E75" i="8" s="1"/>
  <c r="B47" i="25"/>
  <c r="B75" i="8" s="1"/>
  <c r="C31" i="26"/>
  <c r="E44" i="26" s="1"/>
  <c r="E85" i="8" s="1"/>
  <c r="K19" i="26"/>
  <c r="D44" i="26" s="1"/>
  <c r="D85" i="8" s="1"/>
  <c r="C44" i="26"/>
  <c r="C85" i="8" s="1"/>
  <c r="K21" i="27"/>
  <c r="D46" i="27"/>
  <c r="D100" i="8" s="1"/>
  <c r="C28" i="27"/>
  <c r="E41" i="27" s="1"/>
  <c r="E95" i="8"/>
  <c r="K24" i="27"/>
  <c r="D49" i="27" s="1"/>
  <c r="D103" i="8" s="1"/>
  <c r="T16" i="27"/>
  <c r="T20" i="27"/>
  <c r="AR16" i="27"/>
  <c r="F18" i="27"/>
  <c r="X18" i="27"/>
  <c r="AC18" i="27"/>
  <c r="AO18" i="27"/>
  <c r="G43" i="6"/>
  <c r="G6" i="8" s="1"/>
  <c r="E34" i="21"/>
  <c r="I47" i="21" s="1"/>
  <c r="I23" i="8" s="1"/>
  <c r="F47" i="21"/>
  <c r="F23" i="8" s="1"/>
  <c r="J48" i="23"/>
  <c r="J50" i="8" s="1"/>
  <c r="G35" i="25"/>
  <c r="L48" i="25"/>
  <c r="L76" i="8" s="1"/>
  <c r="G41" i="26"/>
  <c r="G82" i="8"/>
  <c r="V21" i="26"/>
  <c r="H46" i="26"/>
  <c r="H87" i="8" s="1"/>
  <c r="E28" i="26"/>
  <c r="I41" i="26"/>
  <c r="I82" i="8" s="1"/>
  <c r="C35" i="26"/>
  <c r="E48" i="26" s="1"/>
  <c r="E89" i="8" s="1"/>
  <c r="B48" i="26"/>
  <c r="B89" i="8" s="1"/>
  <c r="AI19" i="27"/>
  <c r="C32" i="27"/>
  <c r="E45" i="27" s="1"/>
  <c r="E99" i="8" s="1"/>
  <c r="B45" i="27"/>
  <c r="B99" i="8" s="1"/>
  <c r="B20" i="27"/>
  <c r="G46" i="69"/>
  <c r="U108" i="8" s="1"/>
  <c r="V21" i="69"/>
  <c r="U23" i="21"/>
  <c r="D18" i="21"/>
  <c r="I17" i="21"/>
  <c r="R16" i="21"/>
  <c r="I16" i="21"/>
  <c r="D32" i="23"/>
  <c r="Z22" i="23"/>
  <c r="AG19" i="23"/>
  <c r="AG16" i="23"/>
  <c r="G24" i="24"/>
  <c r="AP18" i="24"/>
  <c r="Y18" i="24"/>
  <c r="J17" i="24"/>
  <c r="J16" i="24"/>
  <c r="B29" i="25"/>
  <c r="AA23" i="25"/>
  <c r="F20" i="25"/>
  <c r="AE19" i="25"/>
  <c r="C19" i="25"/>
  <c r="D35" i="26"/>
  <c r="AG24" i="26"/>
  <c r="E24" i="26"/>
  <c r="Q22" i="26"/>
  <c r="N21" i="26"/>
  <c r="S20" i="26"/>
  <c r="AN18" i="26"/>
  <c r="H17" i="26"/>
  <c r="Q16" i="26"/>
  <c r="H16" i="26"/>
  <c r="AG23" i="27"/>
  <c r="B22" i="27"/>
  <c r="M41" i="21"/>
  <c r="M17" i="8" s="1"/>
  <c r="K19" i="23"/>
  <c r="D44" i="23"/>
  <c r="D46" i="8" s="1"/>
  <c r="K20" i="25"/>
  <c r="D45" i="25"/>
  <c r="D73" i="8" s="1"/>
  <c r="C31" i="27"/>
  <c r="E44" i="27"/>
  <c r="E98" i="8" s="1"/>
  <c r="J47" i="21"/>
  <c r="J23" i="8"/>
  <c r="C45" i="26"/>
  <c r="C86" i="8"/>
  <c r="K20" i="26"/>
  <c r="D45" i="26"/>
  <c r="D86" i="8" s="1"/>
  <c r="AE18" i="27"/>
  <c r="H22" i="67"/>
  <c r="I17" i="68"/>
  <c r="Q24" i="68"/>
  <c r="Q22" i="68"/>
  <c r="Q29" i="68"/>
  <c r="H21" i="69"/>
  <c r="AR18" i="6"/>
  <c r="K43" i="6" s="1"/>
  <c r="K6" i="8" s="1"/>
  <c r="J43" i="6"/>
  <c r="J6" i="8"/>
  <c r="C42" i="21"/>
  <c r="C18" i="8" s="1"/>
  <c r="K18" i="23"/>
  <c r="D43" i="23" s="1"/>
  <c r="D45" i="8" s="1"/>
  <c r="K21" i="23"/>
  <c r="D46" i="23" s="1"/>
  <c r="D48" i="8" s="1"/>
  <c r="K17" i="23"/>
  <c r="D42" i="23" s="1"/>
  <c r="D44" i="8" s="1"/>
  <c r="C41" i="23"/>
  <c r="C43" i="8" s="1"/>
  <c r="K22" i="23"/>
  <c r="D47" i="23"/>
  <c r="D49" i="8" s="1"/>
  <c r="C47" i="23"/>
  <c r="C49" i="8"/>
  <c r="C34" i="24"/>
  <c r="E47" i="24"/>
  <c r="E62" i="8" s="1"/>
  <c r="C33" i="24"/>
  <c r="E46" i="24"/>
  <c r="E61" i="8" s="1"/>
  <c r="V23" i="24"/>
  <c r="H48" i="24"/>
  <c r="H63" i="8" s="1"/>
  <c r="G31" i="25"/>
  <c r="L44" i="25" s="1"/>
  <c r="L72" i="8" s="1"/>
  <c r="G42" i="26"/>
  <c r="G83" i="8" s="1"/>
  <c r="V17" i="26"/>
  <c r="H42" i="26" s="1"/>
  <c r="H83" i="8" s="1"/>
  <c r="G36" i="26"/>
  <c r="L49" i="26" s="1"/>
  <c r="L90" i="8"/>
  <c r="AR24" i="26"/>
  <c r="K49" i="26" s="1"/>
  <c r="K90" i="8" s="1"/>
  <c r="J49" i="26"/>
  <c r="J90" i="8" s="1"/>
  <c r="B21" i="27"/>
  <c r="C33" i="27"/>
  <c r="E46" i="27"/>
  <c r="E100" i="8" s="1"/>
  <c r="B46" i="27"/>
  <c r="B100" i="8" s="1"/>
  <c r="U21" i="62"/>
  <c r="U28" i="62"/>
  <c r="F17" i="21"/>
  <c r="B34" i="23"/>
  <c r="P22" i="24"/>
  <c r="AP19" i="24"/>
  <c r="G17" i="24"/>
  <c r="B28" i="25"/>
  <c r="B29" i="26"/>
  <c r="N22" i="26"/>
  <c r="V16" i="26"/>
  <c r="D35" i="27"/>
  <c r="AG24" i="27"/>
  <c r="K19" i="6"/>
  <c r="D44" i="6" s="1"/>
  <c r="D7" i="8" s="1"/>
  <c r="K21" i="25"/>
  <c r="D46" i="25"/>
  <c r="D74" i="8" s="1"/>
  <c r="F41" i="6"/>
  <c r="F4" i="8" s="1"/>
  <c r="V18" i="21"/>
  <c r="H43" i="21" s="1"/>
  <c r="H19" i="8" s="1"/>
  <c r="G43" i="21"/>
  <c r="G19" i="8"/>
  <c r="E30" i="21"/>
  <c r="I43" i="21" s="1"/>
  <c r="I19" i="8" s="1"/>
  <c r="V23" i="22"/>
  <c r="H48" i="22" s="1"/>
  <c r="H37" i="8" s="1"/>
  <c r="V19" i="22"/>
  <c r="H44" i="22" s="1"/>
  <c r="H33" i="8" s="1"/>
  <c r="C29" i="23"/>
  <c r="E42" i="23" s="1"/>
  <c r="E44" i="8" s="1"/>
  <c r="B42" i="23"/>
  <c r="B44" i="8" s="1"/>
  <c r="G34" i="24"/>
  <c r="L47" i="24"/>
  <c r="L62" i="8" s="1"/>
  <c r="C18" i="27"/>
  <c r="E22" i="62"/>
  <c r="E29" i="62"/>
  <c r="I28" i="65"/>
  <c r="I21" i="65"/>
  <c r="S22" i="66"/>
  <c r="S26" i="66"/>
  <c r="E29" i="66"/>
  <c r="G26" i="67"/>
  <c r="F49" i="63"/>
  <c r="T33" i="8"/>
  <c r="M24" i="63"/>
  <c r="F52" i="65"/>
  <c r="T62" i="8" s="1"/>
  <c r="C50" i="5"/>
  <c r="Q8" i="8" s="1"/>
  <c r="G47" i="62"/>
  <c r="U44" i="8"/>
  <c r="V17" i="62"/>
  <c r="H47" i="62" s="1"/>
  <c r="V44" i="8" s="1"/>
  <c r="V23" i="62"/>
  <c r="H48" i="62" s="1"/>
  <c r="V45" i="8" s="1"/>
  <c r="G22" i="69"/>
  <c r="R27" i="69"/>
  <c r="AB22" i="69"/>
  <c r="G51" i="5"/>
  <c r="U9" i="8" s="1"/>
  <c r="G54" i="62"/>
  <c r="U51" i="8" s="1"/>
  <c r="G47" i="5"/>
  <c r="U5" i="8"/>
  <c r="G46" i="5"/>
  <c r="U4" i="8"/>
  <c r="C48" i="5"/>
  <c r="Q6" i="8" s="1"/>
  <c r="X56" i="8"/>
  <c r="G54" i="65"/>
  <c r="U64" i="8"/>
  <c r="J49" i="62"/>
  <c r="X46" i="8"/>
  <c r="J48" i="67"/>
  <c r="X84" i="8"/>
  <c r="G49" i="67"/>
  <c r="U85" i="8"/>
  <c r="G46" i="62"/>
  <c r="U43" i="8"/>
  <c r="G54" i="67"/>
  <c r="U90" i="8"/>
  <c r="J51" i="66"/>
  <c r="X74" i="8" s="1"/>
  <c r="X90" i="8"/>
  <c r="I48" i="66"/>
  <c r="W71" i="8" s="1"/>
  <c r="J50" i="69"/>
  <c r="X112" i="8" s="1"/>
  <c r="C52" i="69"/>
  <c r="Q114" i="8" s="1"/>
  <c r="G54" i="66"/>
  <c r="U77" i="8"/>
  <c r="G51" i="67"/>
  <c r="U87" i="8"/>
  <c r="J47" i="68"/>
  <c r="X96" i="8"/>
  <c r="C48" i="69"/>
  <c r="Q110" i="8"/>
  <c r="AR28" i="68"/>
  <c r="K53" i="68"/>
  <c r="Y102" i="8" s="1"/>
  <c r="V17" i="69"/>
  <c r="H47" i="69" s="1"/>
  <c r="V109" i="8" s="1"/>
  <c r="G47" i="69"/>
  <c r="U109" i="8"/>
  <c r="H22" i="65"/>
  <c r="H5" i="71"/>
  <c r="N21" i="63"/>
  <c r="D17" i="63"/>
  <c r="D23" i="63"/>
  <c r="D22" i="63"/>
  <c r="D27" i="63"/>
  <c r="N9" i="71"/>
  <c r="U17" i="68"/>
  <c r="U26" i="68"/>
  <c r="U21" i="68"/>
  <c r="H23" i="68"/>
  <c r="H26" i="67"/>
  <c r="V23" i="69"/>
  <c r="H48" i="69" s="1"/>
  <c r="V110" i="8" s="1"/>
  <c r="H19" i="71"/>
  <c r="U17" i="65"/>
  <c r="U21" i="65"/>
  <c r="M53" i="68"/>
  <c r="AA102" i="8" s="1"/>
  <c r="AG28" i="68"/>
  <c r="R8" i="71"/>
  <c r="V21" i="71"/>
  <c r="F58" i="71" s="1"/>
  <c r="I26" i="62"/>
  <c r="I9" i="71"/>
  <c r="H22" i="68"/>
  <c r="B46" i="67"/>
  <c r="P82" i="8"/>
  <c r="I26" i="5"/>
  <c r="AI26" i="62"/>
  <c r="N7" i="71"/>
  <c r="M26" i="5"/>
  <c r="D23" i="5"/>
  <c r="I25" i="62"/>
  <c r="G48" i="63"/>
  <c r="U32" i="8"/>
  <c r="V19" i="71"/>
  <c r="F56" i="71"/>
  <c r="M25" i="63"/>
  <c r="B52" i="63"/>
  <c r="P36" i="8" s="1"/>
  <c r="V25" i="71"/>
  <c r="F62" i="71"/>
  <c r="I21" i="71"/>
  <c r="Q21" i="71"/>
  <c r="H25" i="71"/>
  <c r="R26" i="66"/>
  <c r="R22" i="66"/>
  <c r="F46" i="5"/>
  <c r="T4" i="8" s="1"/>
  <c r="N29" i="63"/>
  <c r="D4" i="71"/>
  <c r="AM26" i="65"/>
  <c r="U24" i="68"/>
  <c r="H25" i="68"/>
  <c r="Q22" i="69"/>
  <c r="Q28" i="69"/>
  <c r="G53" i="5"/>
  <c r="U11" i="8" s="1"/>
  <c r="V28" i="5"/>
  <c r="H53" i="5"/>
  <c r="V11" i="8" s="1"/>
  <c r="E11" i="71"/>
  <c r="N27" i="5"/>
  <c r="M17" i="62"/>
  <c r="U5" i="71"/>
  <c r="U22" i="65"/>
  <c r="N6" i="71"/>
  <c r="U8" i="71"/>
  <c r="U25" i="65"/>
  <c r="H9" i="71"/>
  <c r="U28" i="68"/>
  <c r="D38" i="5"/>
  <c r="C50" i="63"/>
  <c r="Q34" i="8" s="1"/>
  <c r="V21" i="62"/>
  <c r="V4" i="71"/>
  <c r="C54" i="71"/>
  <c r="E7" i="71"/>
  <c r="Q20" i="71"/>
  <c r="U21" i="71"/>
  <c r="U23" i="71"/>
  <c r="D23" i="62"/>
  <c r="I4" i="71"/>
  <c r="R10" i="71"/>
  <c r="Q11" i="71"/>
  <c r="E12" i="71"/>
  <c r="R21" i="66"/>
  <c r="E21" i="68"/>
  <c r="U27" i="68"/>
  <c r="M20" i="71"/>
  <c r="D21" i="63"/>
  <c r="D17" i="71"/>
  <c r="D25" i="71"/>
  <c r="I21" i="62"/>
  <c r="G24" i="65"/>
  <c r="U24" i="65"/>
  <c r="N8" i="71"/>
  <c r="J28" i="66"/>
  <c r="E24" i="66"/>
  <c r="T24" i="66"/>
  <c r="AO24" i="66"/>
  <c r="F28" i="67"/>
  <c r="M4" i="71"/>
  <c r="B54" i="65"/>
  <c r="P64" i="8" s="1"/>
  <c r="AN22" i="63"/>
  <c r="N23" i="63"/>
  <c r="N19" i="71"/>
  <c r="N21" i="71"/>
  <c r="H23" i="65"/>
  <c r="U23" i="65"/>
  <c r="H24" i="65"/>
  <c r="H7" i="71"/>
  <c r="Z24" i="65"/>
  <c r="H11" i="71"/>
  <c r="AM28" i="65"/>
  <c r="AD28" i="66"/>
  <c r="M9" i="71"/>
  <c r="Z19" i="71"/>
  <c r="C25" i="66"/>
  <c r="I23" i="5"/>
  <c r="P23" i="63"/>
  <c r="P19" i="71"/>
  <c r="I20" i="71"/>
  <c r="D26" i="62"/>
  <c r="S26" i="62"/>
  <c r="E5" i="71"/>
  <c r="Q29" i="65"/>
  <c r="I6" i="71"/>
  <c r="E9" i="71"/>
  <c r="I10" i="71"/>
  <c r="I11" i="71"/>
  <c r="AI24" i="64"/>
  <c r="M19" i="71"/>
  <c r="M25" i="71"/>
  <c r="V9" i="71"/>
  <c r="C59" i="71" s="1"/>
  <c r="AP17" i="62"/>
  <c r="Q5" i="71"/>
  <c r="Q17" i="71"/>
  <c r="M22" i="71"/>
  <c r="D29" i="66"/>
  <c r="N25" i="67"/>
  <c r="O26" i="67"/>
  <c r="AN28" i="67"/>
  <c r="E17" i="69"/>
  <c r="V21" i="5"/>
  <c r="AI28" i="64"/>
  <c r="M5" i="71"/>
  <c r="M23" i="71"/>
  <c r="H24" i="67"/>
  <c r="Z24" i="67"/>
  <c r="E27" i="67"/>
  <c r="D34" i="5"/>
  <c r="V23" i="71"/>
  <c r="F60" i="71" s="1"/>
  <c r="H23" i="67"/>
  <c r="H27" i="67"/>
  <c r="AF28" i="68"/>
  <c r="E28" i="69"/>
  <c r="M17" i="68"/>
  <c r="P26" i="69"/>
  <c r="AK26" i="69"/>
  <c r="U28" i="69"/>
  <c r="V8" i="71"/>
  <c r="C58" i="71" s="1"/>
  <c r="F54" i="63"/>
  <c r="T38" i="8"/>
  <c r="M29" i="63"/>
  <c r="G49" i="62"/>
  <c r="U46" i="8" s="1"/>
  <c r="V24" i="62"/>
  <c r="H49" i="62" s="1"/>
  <c r="V46" i="8" s="1"/>
  <c r="AI24" i="66"/>
  <c r="AI22" i="66"/>
  <c r="AG24" i="64"/>
  <c r="D23" i="67"/>
  <c r="N24" i="62"/>
  <c r="H28" i="69"/>
  <c r="H22" i="69"/>
  <c r="H25" i="69"/>
  <c r="F52" i="5"/>
  <c r="T10" i="8"/>
  <c r="M27" i="5"/>
  <c r="B47" i="64"/>
  <c r="P18" i="8" s="1"/>
  <c r="B22" i="64"/>
  <c r="B24" i="64"/>
  <c r="B28" i="64"/>
  <c r="B26" i="64"/>
  <c r="F53" i="62"/>
  <c r="T50" i="8" s="1"/>
  <c r="M28" i="62"/>
  <c r="V24" i="66"/>
  <c r="H49" i="66" s="1"/>
  <c r="V72" i="8" s="1"/>
  <c r="P24" i="67"/>
  <c r="P22" i="67"/>
  <c r="AA22" i="5"/>
  <c r="I22" i="63"/>
  <c r="P28" i="67"/>
  <c r="R26" i="68"/>
  <c r="R27" i="68"/>
  <c r="N17" i="67"/>
  <c r="F47" i="5"/>
  <c r="T5" i="8" s="1"/>
  <c r="M22" i="5"/>
  <c r="M24" i="5"/>
  <c r="M21" i="5"/>
  <c r="M29" i="5"/>
  <c r="G50" i="5"/>
  <c r="U8" i="8" s="1"/>
  <c r="D37" i="5"/>
  <c r="V25" i="5"/>
  <c r="H50" i="5" s="1"/>
  <c r="V8" i="8" s="1"/>
  <c r="V27" i="5"/>
  <c r="H52" i="5" s="1"/>
  <c r="V10" i="8"/>
  <c r="D39" i="5"/>
  <c r="J48" i="65"/>
  <c r="X58" i="8" s="1"/>
  <c r="G52" i="5"/>
  <c r="U10" i="8" s="1"/>
  <c r="D24" i="67"/>
  <c r="D22" i="67"/>
  <c r="I29" i="63"/>
  <c r="Q29" i="62"/>
  <c r="I28" i="69"/>
  <c r="V25" i="68"/>
  <c r="H50" i="68" s="1"/>
  <c r="V99" i="8" s="1"/>
  <c r="V26" i="62"/>
  <c r="H51" i="62" s="1"/>
  <c r="V48" i="8" s="1"/>
  <c r="AE24" i="62"/>
  <c r="T22" i="64"/>
  <c r="T24" i="64"/>
  <c r="H23" i="64"/>
  <c r="I17" i="62"/>
  <c r="V22" i="66"/>
  <c r="V23" i="66"/>
  <c r="H48" i="66" s="1"/>
  <c r="V71" i="8" s="1"/>
  <c r="I26" i="63"/>
  <c r="I28" i="62"/>
  <c r="T28" i="66"/>
  <c r="AA26" i="67"/>
  <c r="V27" i="66"/>
  <c r="H52" i="66"/>
  <c r="V75" i="8" s="1"/>
  <c r="F51" i="64"/>
  <c r="T22" i="8"/>
  <c r="AD22" i="66"/>
  <c r="M23" i="5"/>
  <c r="M29" i="62"/>
  <c r="B28" i="66"/>
  <c r="N26" i="68"/>
  <c r="E26" i="62"/>
  <c r="T26" i="62"/>
  <c r="R25" i="66"/>
  <c r="N27" i="66"/>
  <c r="Q29" i="66"/>
  <c r="G24" i="67"/>
  <c r="H29" i="64"/>
  <c r="D35" i="5"/>
  <c r="M27" i="63"/>
  <c r="V29" i="66"/>
  <c r="H54" i="66"/>
  <c r="V77" i="8" s="1"/>
  <c r="V24" i="68"/>
  <c r="H49" i="68" s="1"/>
  <c r="V98" i="8" s="1"/>
  <c r="I29" i="64"/>
  <c r="F24" i="67"/>
  <c r="H24" i="69"/>
  <c r="Z24" i="69"/>
  <c r="M28" i="67"/>
  <c r="G48" i="68"/>
  <c r="U97" i="8"/>
  <c r="AI24" i="68"/>
  <c r="AI26" i="68"/>
  <c r="Q21" i="5"/>
  <c r="F50" i="66"/>
  <c r="T73" i="8" s="1"/>
  <c r="E21" i="5"/>
  <c r="AQ22" i="62"/>
  <c r="M29" i="65"/>
  <c r="AG22" i="66"/>
  <c r="M29" i="68"/>
  <c r="T28" i="62"/>
  <c r="G28" i="67"/>
  <c r="AA24" i="69"/>
  <c r="AI26" i="66"/>
  <c r="B26" i="62"/>
  <c r="AG28" i="66"/>
  <c r="Q21" i="62"/>
  <c r="AP23" i="62"/>
  <c r="C26" i="62"/>
  <c r="Z26" i="65"/>
  <c r="D27" i="66"/>
  <c r="Z28" i="67"/>
  <c r="G37" i="5"/>
  <c r="L50" i="5"/>
  <c r="Z8" i="8" s="1"/>
  <c r="X28" i="66"/>
  <c r="I22" i="66"/>
  <c r="P22" i="65"/>
  <c r="P24" i="65"/>
  <c r="B49" i="66"/>
  <c r="P72" i="8" s="1"/>
  <c r="B24" i="66"/>
  <c r="C46" i="67"/>
  <c r="Q82" i="8" s="1"/>
  <c r="E23" i="65"/>
  <c r="E22" i="67"/>
  <c r="E26" i="67"/>
  <c r="V24" i="65"/>
  <c r="H49" i="65" s="1"/>
  <c r="V59" i="8" s="1"/>
  <c r="V23" i="65"/>
  <c r="H48" i="65" s="1"/>
  <c r="V58" i="8" s="1"/>
  <c r="V21" i="65"/>
  <c r="G49" i="69"/>
  <c r="U111" i="8"/>
  <c r="V24" i="69"/>
  <c r="H49" i="69" s="1"/>
  <c r="V111" i="8" s="1"/>
  <c r="J47" i="66"/>
  <c r="X70" i="8" s="1"/>
  <c r="M22" i="66"/>
  <c r="N29" i="5"/>
  <c r="M24" i="62"/>
  <c r="Q17" i="62"/>
  <c r="M27" i="66"/>
  <c r="AR22" i="68"/>
  <c r="R22" i="65"/>
  <c r="Q21" i="68"/>
  <c r="AL26" i="69"/>
  <c r="F47" i="64"/>
  <c r="T18" i="8" s="1"/>
  <c r="M24" i="64"/>
  <c r="F50" i="64"/>
  <c r="T21" i="8" s="1"/>
  <c r="G54" i="63"/>
  <c r="U38" i="8" s="1"/>
  <c r="V29" i="63"/>
  <c r="H54" i="63" s="1"/>
  <c r="V38" i="8" s="1"/>
  <c r="N22" i="62"/>
  <c r="M21" i="63"/>
  <c r="M17" i="63"/>
  <c r="F47" i="69"/>
  <c r="T109" i="8" s="1"/>
  <c r="M22" i="69"/>
  <c r="M17" i="69"/>
  <c r="M29" i="69"/>
  <c r="M25" i="69"/>
  <c r="G52" i="69"/>
  <c r="U114" i="8"/>
  <c r="V27" i="69"/>
  <c r="H52" i="69" s="1"/>
  <c r="V114" i="8" s="1"/>
  <c r="V28" i="63"/>
  <c r="H53" i="63" s="1"/>
  <c r="V37" i="8" s="1"/>
  <c r="G53" i="63"/>
  <c r="U37" i="8"/>
  <c r="AF26" i="68"/>
  <c r="AK22" i="67"/>
  <c r="C26" i="68"/>
  <c r="G48" i="64"/>
  <c r="U19" i="8" s="1"/>
  <c r="V23" i="64"/>
  <c r="H48" i="64" s="1"/>
  <c r="V19" i="8" s="1"/>
  <c r="M47" i="62"/>
  <c r="AA44" i="8" s="1"/>
  <c r="AG22" i="62"/>
  <c r="F51" i="65"/>
  <c r="T61" i="8" s="1"/>
  <c r="M26" i="65"/>
  <c r="M49" i="62"/>
  <c r="AA46" i="8" s="1"/>
  <c r="AG24" i="62"/>
  <c r="R22" i="68"/>
  <c r="M26" i="69"/>
  <c r="E17" i="68"/>
  <c r="E22" i="68"/>
  <c r="E26" i="68"/>
  <c r="E29" i="68"/>
  <c r="G47" i="63"/>
  <c r="U31" i="8"/>
  <c r="V23" i="63"/>
  <c r="H48" i="63"/>
  <c r="V32" i="8" s="1"/>
  <c r="V26" i="63"/>
  <c r="H51" i="63" s="1"/>
  <c r="V35" i="8" s="1"/>
  <c r="V21" i="67"/>
  <c r="V17" i="67"/>
  <c r="H47" i="67"/>
  <c r="V83" i="8" s="1"/>
  <c r="C47" i="68"/>
  <c r="Q96" i="8" s="1"/>
  <c r="K22" i="68"/>
  <c r="G54" i="64"/>
  <c r="U25" i="8" s="1"/>
  <c r="G47" i="67"/>
  <c r="U83" i="8"/>
  <c r="E21" i="62"/>
  <c r="V21" i="63"/>
  <c r="AI22" i="64"/>
  <c r="E22" i="65"/>
  <c r="I24" i="66"/>
  <c r="E29" i="67"/>
  <c r="R25" i="68"/>
  <c r="N26" i="64"/>
  <c r="B48" i="5"/>
  <c r="P6" i="8" s="1"/>
  <c r="G49" i="5"/>
  <c r="U7" i="8" s="1"/>
  <c r="V24" i="5"/>
  <c r="H49" i="5" s="1"/>
  <c r="V7" i="8" s="1"/>
  <c r="V25" i="64"/>
  <c r="H50" i="64"/>
  <c r="V21" i="8" s="1"/>
  <c r="AJ24" i="65"/>
  <c r="C48" i="67"/>
  <c r="Q84" i="8"/>
  <c r="G53" i="64"/>
  <c r="U24" i="8" s="1"/>
  <c r="V27" i="64"/>
  <c r="H52" i="64"/>
  <c r="V23" i="8" s="1"/>
  <c r="G52" i="64"/>
  <c r="U23" i="8" s="1"/>
  <c r="G53" i="65"/>
  <c r="U63" i="8"/>
  <c r="Y24" i="66"/>
  <c r="Y22" i="66"/>
  <c r="F49" i="65"/>
  <c r="T59" i="8" s="1"/>
  <c r="M24" i="65"/>
  <c r="C54" i="65"/>
  <c r="Q64" i="8" s="1"/>
  <c r="M26" i="66"/>
  <c r="M17" i="66"/>
  <c r="F47" i="66"/>
  <c r="T70" i="8"/>
  <c r="M25" i="66"/>
  <c r="M24" i="66"/>
  <c r="V21" i="64"/>
  <c r="H17" i="65"/>
  <c r="H26" i="65"/>
  <c r="H21" i="65"/>
  <c r="E39" i="5"/>
  <c r="I52" i="5" s="1"/>
  <c r="W10" i="8" s="1"/>
  <c r="E33" i="5"/>
  <c r="I46" i="5" s="1"/>
  <c r="W4" i="8" s="1"/>
  <c r="G50" i="67"/>
  <c r="U86" i="8" s="1"/>
  <c r="F49" i="62"/>
  <c r="T46" i="8"/>
  <c r="N22" i="5"/>
  <c r="N24" i="5"/>
  <c r="V25" i="62"/>
  <c r="H50" i="62" s="1"/>
  <c r="V47" i="8" s="1"/>
  <c r="V25" i="63"/>
  <c r="H50" i="63" s="1"/>
  <c r="V34" i="8" s="1"/>
  <c r="V28" i="64"/>
  <c r="H53" i="64"/>
  <c r="V24" i="8" s="1"/>
  <c r="AK28" i="67"/>
  <c r="H26" i="66"/>
  <c r="I27" i="66"/>
  <c r="I23" i="67"/>
  <c r="I17" i="67"/>
  <c r="Q27" i="67"/>
  <c r="R17" i="69"/>
  <c r="R25" i="69"/>
  <c r="R21" i="69"/>
  <c r="R29" i="69"/>
  <c r="R26" i="69"/>
  <c r="B50" i="5"/>
  <c r="P8" i="8" s="1"/>
  <c r="C37" i="5"/>
  <c r="E50" i="5"/>
  <c r="S8" i="8" s="1"/>
  <c r="F48" i="66"/>
  <c r="T71" i="8"/>
  <c r="M23" i="66"/>
  <c r="F48" i="68"/>
  <c r="T97" i="8" s="1"/>
  <c r="M23" i="68"/>
  <c r="F48" i="63"/>
  <c r="T32" i="8" s="1"/>
  <c r="M23" i="63"/>
  <c r="J52" i="65"/>
  <c r="X62" i="8"/>
  <c r="G50" i="66"/>
  <c r="U73" i="8" s="1"/>
  <c r="V25" i="66"/>
  <c r="H50" i="66" s="1"/>
  <c r="V73" i="8" s="1"/>
  <c r="AF22" i="68"/>
  <c r="M28" i="66"/>
  <c r="V29" i="64"/>
  <c r="H54" i="64"/>
  <c r="V25" i="8" s="1"/>
  <c r="Q23" i="67"/>
  <c r="D40" i="5"/>
  <c r="B47" i="62"/>
  <c r="P44" i="8" s="1"/>
  <c r="B28" i="62"/>
  <c r="B24" i="62"/>
  <c r="F49" i="67"/>
  <c r="T85" i="8" s="1"/>
  <c r="F51" i="67"/>
  <c r="T87" i="8" s="1"/>
  <c r="M26" i="67"/>
  <c r="M29" i="67"/>
  <c r="F54" i="67"/>
  <c r="T90" i="8" s="1"/>
  <c r="G52" i="67"/>
  <c r="U88" i="8" s="1"/>
  <c r="V22" i="63"/>
  <c r="H29" i="65"/>
  <c r="Q17" i="67"/>
  <c r="U17" i="63"/>
  <c r="U26" i="63"/>
  <c r="U21" i="63"/>
  <c r="H29" i="66"/>
  <c r="H27" i="66"/>
  <c r="H22" i="66"/>
  <c r="U22" i="66"/>
  <c r="U28" i="66"/>
  <c r="U27" i="66"/>
  <c r="U17" i="69"/>
  <c r="U21" i="69"/>
  <c r="F53" i="64"/>
  <c r="T24" i="8"/>
  <c r="M28" i="64"/>
  <c r="F46" i="63"/>
  <c r="T30" i="8" s="1"/>
  <c r="G52" i="65"/>
  <c r="U62" i="8" s="1"/>
  <c r="F54" i="66"/>
  <c r="T77" i="8"/>
  <c r="M29" i="66"/>
  <c r="G46" i="68"/>
  <c r="U95" i="8" s="1"/>
  <c r="V21" i="68"/>
  <c r="I25" i="5"/>
  <c r="E28" i="67"/>
  <c r="R17" i="68"/>
  <c r="R21" i="68"/>
  <c r="H27" i="68"/>
  <c r="G47" i="64"/>
  <c r="U18" i="8" s="1"/>
  <c r="V26" i="64"/>
  <c r="H51" i="64" s="1"/>
  <c r="V22" i="8" s="1"/>
  <c r="F46" i="65"/>
  <c r="T56" i="8" s="1"/>
  <c r="M17" i="65"/>
  <c r="M21" i="65"/>
  <c r="F50" i="67"/>
  <c r="T86" i="8" s="1"/>
  <c r="M25" i="67"/>
  <c r="F47" i="68"/>
  <c r="T96" i="8" s="1"/>
  <c r="M22" i="68"/>
  <c r="F52" i="69"/>
  <c r="T114" i="8" s="1"/>
  <c r="AM23" i="67"/>
  <c r="AL25" i="69"/>
  <c r="N23" i="5"/>
  <c r="I24" i="5"/>
  <c r="D27" i="5"/>
  <c r="N21" i="64"/>
  <c r="AJ27" i="64"/>
  <c r="S24" i="62"/>
  <c r="U25" i="69"/>
  <c r="P28" i="69"/>
  <c r="AL28" i="69"/>
  <c r="G51" i="65"/>
  <c r="U61" i="8" s="1"/>
  <c r="V29" i="69"/>
  <c r="H54" i="69"/>
  <c r="V116" i="8" s="1"/>
  <c r="V28" i="69"/>
  <c r="H53" i="69" s="1"/>
  <c r="V115" i="8" s="1"/>
  <c r="V25" i="69"/>
  <c r="H50" i="69" s="1"/>
  <c r="V112" i="8" s="1"/>
  <c r="U21" i="5"/>
  <c r="D26" i="5"/>
  <c r="T26" i="64"/>
  <c r="AN28" i="63"/>
  <c r="E29" i="65"/>
  <c r="D26" i="66"/>
  <c r="F48" i="65"/>
  <c r="T58" i="8"/>
  <c r="M23" i="65"/>
  <c r="M47" i="68"/>
  <c r="AA96" i="8" s="1"/>
  <c r="AG22" i="68"/>
  <c r="F51" i="68"/>
  <c r="T100" i="8" s="1"/>
  <c r="M26" i="68"/>
  <c r="F46" i="69"/>
  <c r="T108" i="8" s="1"/>
  <c r="M21" i="69"/>
  <c r="T28" i="5"/>
  <c r="D29" i="5"/>
  <c r="U29" i="65"/>
  <c r="H23" i="66"/>
  <c r="D25" i="66"/>
  <c r="N17" i="68"/>
  <c r="N21" i="68"/>
  <c r="F46" i="68"/>
  <c r="T95" i="8" s="1"/>
  <c r="M21" i="68"/>
  <c r="G51" i="68"/>
  <c r="U100" i="8" s="1"/>
  <c r="G53" i="68"/>
  <c r="U102" i="8" s="1"/>
  <c r="V28" i="68"/>
  <c r="H53" i="68" s="1"/>
  <c r="V102" i="8" s="1"/>
  <c r="B48" i="69"/>
  <c r="P110" i="8" s="1"/>
  <c r="H26" i="64"/>
  <c r="X27" i="64"/>
  <c r="I21" i="63"/>
  <c r="N28" i="63"/>
  <c r="I27" i="62"/>
  <c r="H24" i="66"/>
  <c r="G28" i="69"/>
  <c r="G52" i="68"/>
  <c r="U101" i="8"/>
  <c r="M28" i="69"/>
  <c r="S29" i="62"/>
  <c r="I26" i="64"/>
  <c r="N27" i="64"/>
  <c r="H28" i="64"/>
  <c r="F26" i="63"/>
  <c r="AQ25" i="62"/>
  <c r="N26" i="62"/>
  <c r="E24" i="65"/>
  <c r="U26" i="65"/>
  <c r="AC28" i="65"/>
  <c r="E27" i="66"/>
  <c r="AO28" i="66"/>
  <c r="E24" i="67"/>
  <c r="N23" i="68"/>
  <c r="R24" i="68"/>
  <c r="Q25" i="68"/>
  <c r="Q21" i="69"/>
  <c r="U26" i="69"/>
  <c r="H25" i="64"/>
  <c r="P28" i="63"/>
  <c r="E23" i="63"/>
  <c r="I23" i="62"/>
  <c r="H25" i="65"/>
  <c r="P28" i="65"/>
  <c r="C28" i="66"/>
  <c r="E23" i="67"/>
  <c r="Z26" i="69"/>
  <c r="T27" i="64"/>
  <c r="AN27" i="63"/>
  <c r="AL26" i="64"/>
  <c r="AK22" i="5"/>
  <c r="AK26" i="5"/>
  <c r="AJ29" i="65"/>
  <c r="AJ22" i="65"/>
  <c r="K22" i="69"/>
  <c r="K27" i="69"/>
  <c r="D52" i="69" s="1"/>
  <c r="R114" i="8" s="1"/>
  <c r="K23" i="69"/>
  <c r="D48" i="69"/>
  <c r="R110" i="8" s="1"/>
  <c r="AO21" i="62"/>
  <c r="AO17" i="62"/>
  <c r="J11" i="69"/>
  <c r="J50" i="71" s="1"/>
  <c r="AF115" i="1"/>
  <c r="AF11" i="69" s="1"/>
  <c r="AQ115" i="1"/>
  <c r="AQ11" i="69" s="1"/>
  <c r="AF50" i="71" s="1"/>
  <c r="K11" i="69"/>
  <c r="AR115" i="1"/>
  <c r="AR11" i="69" s="1"/>
  <c r="AG50" i="71" s="1"/>
  <c r="M61" i="71" s="1"/>
  <c r="AG115" i="1"/>
  <c r="AG11" i="69" s="1"/>
  <c r="M53" i="69" s="1"/>
  <c r="AA115" i="8" s="1"/>
  <c r="Z6" i="1"/>
  <c r="Z6" i="5" s="1"/>
  <c r="Z23" i="5" s="1"/>
  <c r="AK6" i="1"/>
  <c r="AK6" i="5" s="1"/>
  <c r="AK23" i="5" s="1"/>
  <c r="AO7" i="1"/>
  <c r="AO7" i="5" s="1"/>
  <c r="AD7" i="1"/>
  <c r="AD7" i="5" s="1"/>
  <c r="AD24" i="5" s="1"/>
  <c r="O8" i="5"/>
  <c r="O25" i="5" s="1"/>
  <c r="AK8" i="1"/>
  <c r="AK8" i="5" s="1"/>
  <c r="AK25" i="5" s="1"/>
  <c r="AQ9" i="1"/>
  <c r="AQ9" i="5" s="1"/>
  <c r="AF9" i="1"/>
  <c r="AF9" i="5"/>
  <c r="Z10" i="1"/>
  <c r="Z10" i="5" s="1"/>
  <c r="Z27" i="5" s="1"/>
  <c r="AK10" i="1"/>
  <c r="AK10" i="5" s="1"/>
  <c r="AK27" i="5" s="1"/>
  <c r="AF11" i="1"/>
  <c r="AF11" i="5"/>
  <c r="AQ11" i="1"/>
  <c r="AQ11" i="5"/>
  <c r="AD11" i="1"/>
  <c r="AD11" i="5" s="1"/>
  <c r="AD28" i="5" s="1"/>
  <c r="AO11" i="1"/>
  <c r="AO11" i="5"/>
  <c r="Z12" i="1"/>
  <c r="Z12" i="5" s="1"/>
  <c r="Z29" i="5" s="1"/>
  <c r="AK12" i="1"/>
  <c r="AK12" i="5" s="1"/>
  <c r="AK29" i="5" s="1"/>
  <c r="O12" i="5"/>
  <c r="O29" i="5" s="1"/>
  <c r="AO17" i="1"/>
  <c r="AO4" i="64"/>
  <c r="AD17" i="1"/>
  <c r="AD4" i="64"/>
  <c r="S4" i="64"/>
  <c r="J6" i="64"/>
  <c r="AQ19" i="1"/>
  <c r="AQ6" i="64"/>
  <c r="AF19" i="71" s="1"/>
  <c r="AF19" i="1"/>
  <c r="AF6" i="64" s="1"/>
  <c r="AF23" i="64" s="1"/>
  <c r="Z20" i="1"/>
  <c r="Z7" i="64" s="1"/>
  <c r="AK20" i="1"/>
  <c r="AK7" i="64" s="1"/>
  <c r="Z20" i="71" s="1"/>
  <c r="O7" i="64"/>
  <c r="AO21" i="1"/>
  <c r="AO8" i="64" s="1"/>
  <c r="AD21" i="1"/>
  <c r="AD8" i="64" s="1"/>
  <c r="AD25" i="64" s="1"/>
  <c r="B10" i="64"/>
  <c r="B52" i="64" s="1"/>
  <c r="P23" i="8" s="1"/>
  <c r="AI23" i="1"/>
  <c r="AI10" i="64" s="1"/>
  <c r="AM24" i="1"/>
  <c r="AM11" i="64" s="1"/>
  <c r="AB24" i="1"/>
  <c r="AB11" i="64" s="1"/>
  <c r="F11" i="64"/>
  <c r="F24" i="71"/>
  <c r="AQ25" i="1"/>
  <c r="AQ12" i="64" s="1"/>
  <c r="AQ29" i="64" s="1"/>
  <c r="J12" i="64"/>
  <c r="J25" i="71"/>
  <c r="AF25" i="1"/>
  <c r="AF12" i="64" s="1"/>
  <c r="AF29" i="64" s="1"/>
  <c r="Z30" i="1"/>
  <c r="Z4" i="63" s="1"/>
  <c r="Z21" i="63" s="1"/>
  <c r="AK30" i="1"/>
  <c r="AK4" i="63"/>
  <c r="O4" i="63"/>
  <c r="S5" i="63"/>
  <c r="AD31" i="1"/>
  <c r="AD5" i="63" s="1"/>
  <c r="AO31" i="1"/>
  <c r="AO5" i="63"/>
  <c r="J7" i="63"/>
  <c r="J20" i="71" s="1"/>
  <c r="AQ33" i="1"/>
  <c r="AQ7" i="63" s="1"/>
  <c r="O8" i="63"/>
  <c r="Z34" i="1"/>
  <c r="Z8" i="63"/>
  <c r="Z25" i="63"/>
  <c r="S9" i="63"/>
  <c r="AO35" i="1"/>
  <c r="AO9" i="63" s="1"/>
  <c r="AO26" i="63" s="1"/>
  <c r="AI37" i="1"/>
  <c r="AI11" i="63" s="1"/>
  <c r="X24" i="71" s="1"/>
  <c r="B11" i="63"/>
  <c r="B24" i="71" s="1"/>
  <c r="X37" i="1"/>
  <c r="X11" i="63" s="1"/>
  <c r="AB38" i="1"/>
  <c r="AB12" i="63" s="1"/>
  <c r="AB29" i="63" s="1"/>
  <c r="AM38" i="1"/>
  <c r="AM12" i="63"/>
  <c r="AQ43" i="1"/>
  <c r="AQ4" i="62" s="1"/>
  <c r="J4" i="62"/>
  <c r="J21" i="62" s="1"/>
  <c r="O5" i="62"/>
  <c r="O23" i="62" s="1"/>
  <c r="Z44" i="1"/>
  <c r="Z5" i="62" s="1"/>
  <c r="AK44" i="1"/>
  <c r="AK5" i="62" s="1"/>
  <c r="AK29" i="62"/>
  <c r="AI47" i="1"/>
  <c r="AI8" i="62" s="1"/>
  <c r="B8" i="62"/>
  <c r="B8" i="71" s="1"/>
  <c r="X47" i="1"/>
  <c r="X8" i="62"/>
  <c r="AO47" i="1"/>
  <c r="AO8" i="62" s="1"/>
  <c r="AO25" i="62" s="1"/>
  <c r="AD47" i="1"/>
  <c r="AD8" i="62"/>
  <c r="AD25" i="62" s="1"/>
  <c r="S8" i="62"/>
  <c r="S25" i="62" s="1"/>
  <c r="Z48" i="1"/>
  <c r="Z9" i="62" s="1"/>
  <c r="O9" i="62"/>
  <c r="O9" i="71"/>
  <c r="AK48" i="1"/>
  <c r="AK9" i="62"/>
  <c r="Z9" i="71" s="1"/>
  <c r="AB50" i="1"/>
  <c r="AB11" i="62" s="1"/>
  <c r="AB28" i="62" s="1"/>
  <c r="F11" i="62"/>
  <c r="AM50" i="1"/>
  <c r="AM11" i="62" s="1"/>
  <c r="AB11" i="71" s="1"/>
  <c r="J12" i="62"/>
  <c r="AQ51" i="1"/>
  <c r="AQ12" i="62" s="1"/>
  <c r="AQ29" i="62" s="1"/>
  <c r="AF51" i="1"/>
  <c r="AF12" i="62" s="1"/>
  <c r="B5" i="65"/>
  <c r="AI57" i="1"/>
  <c r="AI5" i="65" s="1"/>
  <c r="X5" i="71" s="1"/>
  <c r="X57" i="1"/>
  <c r="X5" i="65"/>
  <c r="Z58" i="1"/>
  <c r="Z6" i="65"/>
  <c r="Z23" i="65" s="1"/>
  <c r="O6" i="65"/>
  <c r="O6" i="71" s="1"/>
  <c r="AK58" i="1"/>
  <c r="AK6" i="65" s="1"/>
  <c r="Z6" i="71" s="1"/>
  <c r="AD59" i="1"/>
  <c r="AD7" i="65" s="1"/>
  <c r="AO59" i="1"/>
  <c r="AO7" i="65" s="1"/>
  <c r="AD7" i="71" s="1"/>
  <c r="S7" i="65"/>
  <c r="S7" i="71" s="1"/>
  <c r="AI61" i="1"/>
  <c r="AI9" i="65"/>
  <c r="B9" i="65"/>
  <c r="X61" i="1"/>
  <c r="X9" i="65" s="1"/>
  <c r="F10" i="65"/>
  <c r="AM62" i="1"/>
  <c r="AM10" i="65" s="1"/>
  <c r="AB62" i="1"/>
  <c r="AB10" i="65"/>
  <c r="AB27" i="65"/>
  <c r="AO63" i="1"/>
  <c r="AO11" i="65" s="1"/>
  <c r="AD63" i="1"/>
  <c r="AD11" i="65" s="1"/>
  <c r="S11" i="65"/>
  <c r="B4" i="66"/>
  <c r="AI69" i="1"/>
  <c r="AI4" i="66" s="1"/>
  <c r="X69" i="1"/>
  <c r="X4" i="66" s="1"/>
  <c r="AB70" i="1"/>
  <c r="AB5" i="66" s="1"/>
  <c r="F5" i="66"/>
  <c r="F21" i="66" s="1"/>
  <c r="AM70" i="1"/>
  <c r="AM5" i="66"/>
  <c r="AQ71" i="1"/>
  <c r="AQ6" i="66" s="1"/>
  <c r="AQ23" i="66" s="1"/>
  <c r="J6" i="66"/>
  <c r="J23" i="66" s="1"/>
  <c r="AF71" i="1"/>
  <c r="AF6" i="66" s="1"/>
  <c r="AF23" i="66" s="1"/>
  <c r="AM72" i="1"/>
  <c r="AM7" i="66"/>
  <c r="AB72" i="1"/>
  <c r="AB7" i="66" s="1"/>
  <c r="F7" i="66"/>
  <c r="F24" i="66" s="1"/>
  <c r="AF73" i="1"/>
  <c r="AF8" i="66" s="1"/>
  <c r="AF25" i="66" s="1"/>
  <c r="J8" i="66"/>
  <c r="J34" i="71"/>
  <c r="AQ73" i="1"/>
  <c r="AQ8" i="66" s="1"/>
  <c r="AQ25" i="66" s="1"/>
  <c r="AK74" i="1"/>
  <c r="AK9" i="66" s="1"/>
  <c r="Z74" i="1"/>
  <c r="Z9" i="66" s="1"/>
  <c r="S10" i="66"/>
  <c r="S27" i="66"/>
  <c r="AD75" i="1"/>
  <c r="AD10" i="66" s="1"/>
  <c r="AD27" i="66" s="1"/>
  <c r="AO75" i="1"/>
  <c r="AO10" i="66" s="1"/>
  <c r="AO27" i="66" s="1"/>
  <c r="AI77" i="1"/>
  <c r="AI12" i="66" s="1"/>
  <c r="AI29" i="66" s="1"/>
  <c r="B12" i="66"/>
  <c r="X77" i="1"/>
  <c r="X12" i="66" s="1"/>
  <c r="AB82" i="1"/>
  <c r="AB4" i="67" s="1"/>
  <c r="AM82" i="1"/>
  <c r="AM4" i="67"/>
  <c r="F4" i="67"/>
  <c r="F30" i="71" s="1"/>
  <c r="AI83" i="1"/>
  <c r="AI5" i="67" s="1"/>
  <c r="B5" i="67"/>
  <c r="B31" i="71"/>
  <c r="X83" i="1"/>
  <c r="X5" i="67" s="1"/>
  <c r="AO83" i="1"/>
  <c r="AO5" i="67" s="1"/>
  <c r="AD83" i="1"/>
  <c r="AD5" i="67" s="1"/>
  <c r="AD21" i="67" s="1"/>
  <c r="S5" i="67"/>
  <c r="S31" i="71" s="1"/>
  <c r="AK84" i="1"/>
  <c r="AK6" i="67" s="1"/>
  <c r="Z84" i="1"/>
  <c r="Z6" i="67" s="1"/>
  <c r="O6" i="67"/>
  <c r="S7" i="67"/>
  <c r="S24" i="67" s="1"/>
  <c r="AO85" i="1"/>
  <c r="AO7" i="67" s="1"/>
  <c r="AD33" i="71"/>
  <c r="J9" i="67"/>
  <c r="J35" i="71" s="1"/>
  <c r="AF87" i="1"/>
  <c r="AF9" i="67" s="1"/>
  <c r="AQ87" i="1"/>
  <c r="AQ9" i="67" s="1"/>
  <c r="AF35" i="71" s="1"/>
  <c r="Z88" i="1"/>
  <c r="Z10" i="67" s="1"/>
  <c r="Z27" i="67" s="1"/>
  <c r="O10" i="67"/>
  <c r="AK88" i="1"/>
  <c r="AK10" i="67"/>
  <c r="J11" i="67"/>
  <c r="J37" i="71" s="1"/>
  <c r="AQ89" i="1"/>
  <c r="AQ11" i="67"/>
  <c r="AF37" i="71"/>
  <c r="AF89" i="1"/>
  <c r="AF11" i="67"/>
  <c r="O12" i="67"/>
  <c r="AK90" i="1"/>
  <c r="AK12" i="67" s="1"/>
  <c r="Z90" i="1"/>
  <c r="Z12" i="67"/>
  <c r="Z29" i="67" s="1"/>
  <c r="AO95" i="1"/>
  <c r="AO4" i="68" s="1"/>
  <c r="AD95" i="1"/>
  <c r="AD4" i="68" s="1"/>
  <c r="S4" i="68"/>
  <c r="S17" i="68"/>
  <c r="B6" i="68"/>
  <c r="B48" i="68" s="1"/>
  <c r="P97" i="8" s="1"/>
  <c r="AI97" i="1"/>
  <c r="AI6" i="68" s="1"/>
  <c r="X97" i="1"/>
  <c r="X6" i="68"/>
  <c r="X23" i="68"/>
  <c r="AM98" i="1"/>
  <c r="AM7" i="68" s="1"/>
  <c r="AB98" i="1"/>
  <c r="AB7" i="68" s="1"/>
  <c r="F7" i="68"/>
  <c r="AQ99" i="1"/>
  <c r="AQ8" i="68"/>
  <c r="AQ25" i="68"/>
  <c r="AF99" i="1"/>
  <c r="AF8" i="68" s="1"/>
  <c r="AF25" i="68" s="1"/>
  <c r="J8" i="68"/>
  <c r="J25" i="68" s="1"/>
  <c r="O9" i="68"/>
  <c r="Z100" i="1"/>
  <c r="Z9" i="68"/>
  <c r="AF101" i="1"/>
  <c r="AF10" i="68" s="1"/>
  <c r="AF27" i="68" s="1"/>
  <c r="J10" i="68"/>
  <c r="J27" i="68" s="1"/>
  <c r="AQ101" i="1"/>
  <c r="AQ10" i="68"/>
  <c r="AQ27" i="68"/>
  <c r="Z102" i="1"/>
  <c r="Z11" i="68" s="1"/>
  <c r="O11" i="68"/>
  <c r="AK102" i="1"/>
  <c r="AK11" i="68" s="1"/>
  <c r="F4" i="69"/>
  <c r="F43" i="71" s="1"/>
  <c r="AB108" i="1"/>
  <c r="AB4" i="69" s="1"/>
  <c r="AB17" i="69" s="1"/>
  <c r="AQ109" i="1"/>
  <c r="AQ5" i="69" s="1"/>
  <c r="AF109" i="1"/>
  <c r="AF5" i="69" s="1"/>
  <c r="J5" i="69"/>
  <c r="J44" i="71" s="1"/>
  <c r="AK110" i="1"/>
  <c r="AK6" i="69" s="1"/>
  <c r="Z110" i="1"/>
  <c r="Z6" i="69" s="1"/>
  <c r="Z23" i="69" s="1"/>
  <c r="O6" i="69"/>
  <c r="O23" i="69" s="1"/>
  <c r="AD111" i="1"/>
  <c r="AD7" i="69" s="1"/>
  <c r="AO111" i="1"/>
  <c r="AO7" i="69" s="1"/>
  <c r="AD46" i="71" s="1"/>
  <c r="S7" i="69"/>
  <c r="B9" i="69"/>
  <c r="B48" i="71" s="1"/>
  <c r="X113" i="1"/>
  <c r="X9" i="69" s="1"/>
  <c r="AI113" i="1"/>
  <c r="AI9" i="69" s="1"/>
  <c r="X48" i="71" s="1"/>
  <c r="AK114" i="1"/>
  <c r="AK10" i="69" s="1"/>
  <c r="Z49" i="71" s="1"/>
  <c r="Z114" i="1"/>
  <c r="Z10" i="69" s="1"/>
  <c r="Z27" i="69" s="1"/>
  <c r="O10" i="69"/>
  <c r="O49" i="71" s="1"/>
  <c r="AK116" i="1"/>
  <c r="AK12" i="69"/>
  <c r="O12" i="69"/>
  <c r="Z116" i="1"/>
  <c r="Z12" i="69" s="1"/>
  <c r="Z29" i="69" s="1"/>
  <c r="O10" i="5"/>
  <c r="O27" i="5" s="1"/>
  <c r="AK34" i="1"/>
  <c r="AK8" i="63" s="1"/>
  <c r="AJ21" i="66"/>
  <c r="K5" i="5"/>
  <c r="AG5" i="1"/>
  <c r="AG5" i="5" s="1"/>
  <c r="AG23" i="5" s="1"/>
  <c r="AA6" i="1"/>
  <c r="AA6" i="5"/>
  <c r="AA23" i="5" s="1"/>
  <c r="AL6" i="1"/>
  <c r="AL6" i="5" s="1"/>
  <c r="P6" i="5"/>
  <c r="P23" i="5" s="1"/>
  <c r="AE7" i="1"/>
  <c r="AE7" i="5"/>
  <c r="AP7" i="1"/>
  <c r="AP7" i="5" s="1"/>
  <c r="AJ9" i="1"/>
  <c r="AJ9" i="5" s="1"/>
  <c r="Y9" i="1"/>
  <c r="Y9" i="5" s="1"/>
  <c r="G10" i="5"/>
  <c r="G27" i="5" s="1"/>
  <c r="AN10" i="1"/>
  <c r="AN10" i="5"/>
  <c r="AN27" i="5" s="1"/>
  <c r="AC10" i="1"/>
  <c r="AC10" i="5" s="1"/>
  <c r="AE11" i="1"/>
  <c r="AE11" i="5" s="1"/>
  <c r="AP11" i="1"/>
  <c r="AP11" i="5"/>
  <c r="AJ17" i="1"/>
  <c r="AJ4" i="64"/>
  <c r="Y17" i="71" s="1"/>
  <c r="C4" i="64"/>
  <c r="C17" i="64"/>
  <c r="Y17" i="1"/>
  <c r="Y4" i="64" s="1"/>
  <c r="Y21" i="64" s="1"/>
  <c r="G5" i="64"/>
  <c r="AN18" i="1"/>
  <c r="AN5" i="64" s="1"/>
  <c r="K6" i="64"/>
  <c r="AG19" i="1"/>
  <c r="AG6" i="64" s="1"/>
  <c r="AR19" i="1"/>
  <c r="AR6" i="64" s="1"/>
  <c r="AA20" i="1"/>
  <c r="AA7" i="64"/>
  <c r="AL20" i="1"/>
  <c r="AL7" i="64" s="1"/>
  <c r="AA20" i="71" s="1"/>
  <c r="P7" i="64"/>
  <c r="G9" i="64"/>
  <c r="AN22" i="1"/>
  <c r="AN9" i="64" s="1"/>
  <c r="T12" i="64"/>
  <c r="AP25" i="1"/>
  <c r="AP12" i="64" s="1"/>
  <c r="AE25" i="71" s="1"/>
  <c r="AE25" i="1"/>
  <c r="AE12" i="64" s="1"/>
  <c r="AE29" i="64" s="1"/>
  <c r="Y31" i="1"/>
  <c r="Y5" i="63" s="1"/>
  <c r="AJ31" i="1"/>
  <c r="AJ5" i="63"/>
  <c r="C5" i="63"/>
  <c r="T5" i="63"/>
  <c r="AP31" i="1"/>
  <c r="AP5" i="63" s="1"/>
  <c r="AE31" i="1"/>
  <c r="AE5" i="63" s="1"/>
  <c r="AE25" i="63" s="1"/>
  <c r="AG33" i="1"/>
  <c r="AG7" i="63" s="1"/>
  <c r="AR33" i="1"/>
  <c r="AR7" i="63" s="1"/>
  <c r="J49" i="63" s="1"/>
  <c r="K7" i="63"/>
  <c r="K20" i="71" s="1"/>
  <c r="E57" i="71" s="1"/>
  <c r="AJ37" i="1"/>
  <c r="AJ11" i="63" s="1"/>
  <c r="AJ28" i="63" s="1"/>
  <c r="Y37" i="1"/>
  <c r="Y11" i="63"/>
  <c r="Y28" i="63" s="1"/>
  <c r="C11" i="63"/>
  <c r="C24" i="71"/>
  <c r="T11" i="63"/>
  <c r="AE37" i="1"/>
  <c r="AE11" i="63" s="1"/>
  <c r="AE28" i="63" s="1"/>
  <c r="Y43" i="1"/>
  <c r="Y4" i="62" s="1"/>
  <c r="C4" i="62"/>
  <c r="AN44" i="1"/>
  <c r="AN5" i="62" s="1"/>
  <c r="AC44" i="1"/>
  <c r="AC5" i="62" s="1"/>
  <c r="AC17" i="62" s="1"/>
  <c r="G5" i="62"/>
  <c r="K6" i="62"/>
  <c r="K6" i="71" s="1"/>
  <c r="B56" i="71" s="1"/>
  <c r="AG45" i="1"/>
  <c r="AG6" i="62" s="1"/>
  <c r="AG23" i="62" s="1"/>
  <c r="AR45" i="1"/>
  <c r="AR6" i="62" s="1"/>
  <c r="AC46" i="1"/>
  <c r="AC7" i="62" s="1"/>
  <c r="AN46" i="1"/>
  <c r="AN7" i="62" s="1"/>
  <c r="AC7" i="71" s="1"/>
  <c r="K8" i="62"/>
  <c r="AG47" i="1"/>
  <c r="AG8" i="62" s="1"/>
  <c r="AR47" i="1"/>
  <c r="AR8" i="62"/>
  <c r="AA48" i="1"/>
  <c r="AA9" i="62"/>
  <c r="AL48" i="1"/>
  <c r="AL9" i="62" s="1"/>
  <c r="P9" i="62"/>
  <c r="AC50" i="1"/>
  <c r="AC11" i="62"/>
  <c r="AC28" i="62" s="1"/>
  <c r="AN50" i="1"/>
  <c r="AN11" i="62" s="1"/>
  <c r="AC11" i="71" s="1"/>
  <c r="G11" i="62"/>
  <c r="AR57" i="1"/>
  <c r="AR5" i="65" s="1"/>
  <c r="AG57" i="1"/>
  <c r="AG5" i="65" s="1"/>
  <c r="K5" i="65"/>
  <c r="AA58" i="1"/>
  <c r="AA6" i="65" s="1"/>
  <c r="AA23" i="65" s="1"/>
  <c r="AL58" i="1"/>
  <c r="AL6" i="65" s="1"/>
  <c r="P6" i="65"/>
  <c r="AE59" i="1"/>
  <c r="AE7" i="65"/>
  <c r="T7" i="65"/>
  <c r="T7" i="71" s="1"/>
  <c r="AP59" i="1"/>
  <c r="AP7" i="65" s="1"/>
  <c r="AE7" i="71" s="1"/>
  <c r="G10" i="65"/>
  <c r="AC62" i="1"/>
  <c r="AC10" i="65" s="1"/>
  <c r="AC27" i="65" s="1"/>
  <c r="AN62" i="1"/>
  <c r="AN10" i="65" s="1"/>
  <c r="K11" i="65"/>
  <c r="AG63" i="1"/>
  <c r="AG11" i="65" s="1"/>
  <c r="AR63" i="1"/>
  <c r="AR11" i="65" s="1"/>
  <c r="G12" i="65"/>
  <c r="AN64" i="1"/>
  <c r="AN12" i="65" s="1"/>
  <c r="AC64" i="1"/>
  <c r="AC12" i="65" s="1"/>
  <c r="AC29" i="65" s="1"/>
  <c r="K4" i="66"/>
  <c r="AG69" i="1"/>
  <c r="AG4" i="66" s="1"/>
  <c r="AR69" i="1"/>
  <c r="AR4" i="66" s="1"/>
  <c r="AG30" i="71" s="1"/>
  <c r="J54" i="71" s="1"/>
  <c r="AL70" i="1"/>
  <c r="AL5" i="66" s="1"/>
  <c r="AA70" i="1"/>
  <c r="AA5" i="66" s="1"/>
  <c r="P5" i="66"/>
  <c r="AG71" i="1"/>
  <c r="AG6" i="66"/>
  <c r="K6" i="66"/>
  <c r="AR71" i="1"/>
  <c r="AR6" i="66" s="1"/>
  <c r="P7" i="66"/>
  <c r="AA72" i="1"/>
  <c r="AA7" i="66" s="1"/>
  <c r="AL72" i="1"/>
  <c r="AL7" i="66" s="1"/>
  <c r="AR73" i="1"/>
  <c r="AR8" i="66" s="1"/>
  <c r="K8" i="66"/>
  <c r="AG73" i="1"/>
  <c r="AG8" i="66" s="1"/>
  <c r="AA74" i="1"/>
  <c r="AA9" i="66" s="1"/>
  <c r="AA26" i="66" s="1"/>
  <c r="P9" i="66"/>
  <c r="AL74" i="1"/>
  <c r="AL9" i="66"/>
  <c r="AL26" i="66" s="1"/>
  <c r="T10" i="66"/>
  <c r="T27" i="66" s="1"/>
  <c r="AP75" i="1"/>
  <c r="AP10" i="66" s="1"/>
  <c r="AE75" i="1"/>
  <c r="AE10" i="66"/>
  <c r="AE27" i="66" s="1"/>
  <c r="K12" i="66"/>
  <c r="AG77" i="1"/>
  <c r="AG12" i="66" s="1"/>
  <c r="AR77" i="1"/>
  <c r="AR12" i="66" s="1"/>
  <c r="AL82" i="1"/>
  <c r="AL4" i="67"/>
  <c r="P4" i="67"/>
  <c r="P30" i="71"/>
  <c r="P21" i="67"/>
  <c r="AA82" i="1"/>
  <c r="AA4" i="67" s="1"/>
  <c r="AE83" i="1"/>
  <c r="AE5" i="67"/>
  <c r="AE21" i="67" s="1"/>
  <c r="T5" i="67"/>
  <c r="T21" i="67" s="1"/>
  <c r="T31" i="71"/>
  <c r="AP83" i="1"/>
  <c r="AP5" i="67" s="1"/>
  <c r="AJ85" i="1"/>
  <c r="AJ7" i="67"/>
  <c r="C7" i="67"/>
  <c r="C33" i="71" s="1"/>
  <c r="Y85" i="1"/>
  <c r="Y7" i="67" s="1"/>
  <c r="AN86" i="1"/>
  <c r="AN8" i="67" s="1"/>
  <c r="AC34" i="71" s="1"/>
  <c r="AC86" i="1"/>
  <c r="AC8" i="67" s="1"/>
  <c r="AC25" i="67" s="1"/>
  <c r="G8" i="67"/>
  <c r="AP87" i="1"/>
  <c r="AP9" i="67" s="1"/>
  <c r="AE87" i="1"/>
  <c r="AE9" i="67" s="1"/>
  <c r="T9" i="67"/>
  <c r="T35" i="71" s="1"/>
  <c r="C11" i="67"/>
  <c r="C37" i="71" s="1"/>
  <c r="Y89" i="1"/>
  <c r="Y11" i="67" s="1"/>
  <c r="AJ89" i="1"/>
  <c r="AJ11" i="67"/>
  <c r="Y37" i="71" s="1"/>
  <c r="AE89" i="1"/>
  <c r="AE11" i="67" s="1"/>
  <c r="T11" i="67"/>
  <c r="T37" i="71" s="1"/>
  <c r="AP89" i="1"/>
  <c r="AP11" i="67" s="1"/>
  <c r="G5" i="68"/>
  <c r="G24" i="68" s="1"/>
  <c r="AN96" i="1"/>
  <c r="AN5" i="68" s="1"/>
  <c r="AN21" i="68" s="1"/>
  <c r="K6" i="68"/>
  <c r="K45" i="71" s="1"/>
  <c r="K56" i="71" s="1"/>
  <c r="AG97" i="1"/>
  <c r="AG6" i="68" s="1"/>
  <c r="AR97" i="1"/>
  <c r="AR6" i="68" s="1"/>
  <c r="F35" i="68" s="1"/>
  <c r="AL98" i="1"/>
  <c r="AL7" i="68" s="1"/>
  <c r="AA98" i="1"/>
  <c r="AA7" i="68" s="1"/>
  <c r="P7" i="68"/>
  <c r="AP99" i="1"/>
  <c r="AP8" i="68" s="1"/>
  <c r="AE99" i="1"/>
  <c r="AE8" i="68" s="1"/>
  <c r="AE25" i="68" s="1"/>
  <c r="T8" i="68"/>
  <c r="T25" i="68"/>
  <c r="AG101" i="1"/>
  <c r="AG10" i="68"/>
  <c r="AR101" i="1"/>
  <c r="AR10" i="68" s="1"/>
  <c r="K10" i="68"/>
  <c r="K27" i="68" s="1"/>
  <c r="D52" i="68" s="1"/>
  <c r="R101" i="8" s="1"/>
  <c r="Y103" i="1"/>
  <c r="Y12" i="68" s="1"/>
  <c r="Y29" i="68" s="1"/>
  <c r="C12" i="68"/>
  <c r="C29" i="68" s="1"/>
  <c r="AJ103" i="1"/>
  <c r="AJ12" i="68" s="1"/>
  <c r="AJ29" i="68" s="1"/>
  <c r="AA108" i="1"/>
  <c r="AA4" i="69" s="1"/>
  <c r="AA17" i="69" s="1"/>
  <c r="P4" i="69"/>
  <c r="P43" i="71" s="1"/>
  <c r="AL108" i="1"/>
  <c r="AL4" i="69" s="1"/>
  <c r="T5" i="69"/>
  <c r="T25" i="69" s="1"/>
  <c r="AE109" i="1"/>
  <c r="AE5" i="69" s="1"/>
  <c r="AP109" i="1"/>
  <c r="AP5" i="69" s="1"/>
  <c r="AE44" i="71" s="1"/>
  <c r="AL110" i="1"/>
  <c r="AL6" i="69" s="1"/>
  <c r="AA110" i="1"/>
  <c r="AA6" i="69" s="1"/>
  <c r="AA23" i="69" s="1"/>
  <c r="P6" i="69"/>
  <c r="P23" i="69"/>
  <c r="AN112" i="1"/>
  <c r="AN8" i="69" s="1"/>
  <c r="AC112" i="1"/>
  <c r="AC8" i="69" s="1"/>
  <c r="G8" i="69"/>
  <c r="G47" i="71" s="1"/>
  <c r="G25" i="69"/>
  <c r="K9" i="69"/>
  <c r="K48" i="71" s="1"/>
  <c r="K59" i="71" s="1"/>
  <c r="AR113" i="1"/>
  <c r="AR9" i="69" s="1"/>
  <c r="AG113" i="1"/>
  <c r="AG9" i="69" s="1"/>
  <c r="C11" i="69"/>
  <c r="C50" i="71" s="1"/>
  <c r="AJ115" i="1"/>
  <c r="AJ11" i="69" s="1"/>
  <c r="Y50" i="71" s="1"/>
  <c r="Y115" i="1"/>
  <c r="Y11" i="69"/>
  <c r="G12" i="69"/>
  <c r="AN116" i="1"/>
  <c r="AN12" i="69" s="1"/>
  <c r="AC51" i="71" s="1"/>
  <c r="AC116" i="1"/>
  <c r="AC12" i="69" s="1"/>
  <c r="J11" i="5"/>
  <c r="J28" i="5" s="1"/>
  <c r="S8" i="64"/>
  <c r="Y23" i="1"/>
  <c r="Y10" i="64"/>
  <c r="Y27" i="64" s="1"/>
  <c r="AC22" i="63"/>
  <c r="AC26" i="63"/>
  <c r="S6" i="62"/>
  <c r="S23" i="62"/>
  <c r="AJ95" i="1"/>
  <c r="AJ4" i="68" s="1"/>
  <c r="Y43" i="71" s="1"/>
  <c r="T22" i="5"/>
  <c r="S5" i="5"/>
  <c r="C11" i="5"/>
  <c r="AB24" i="63"/>
  <c r="G10" i="63"/>
  <c r="G23" i="71" s="1"/>
  <c r="AF43" i="1"/>
  <c r="AF4" i="62"/>
  <c r="AP73" i="1"/>
  <c r="AP8" i="66"/>
  <c r="AP25" i="66" s="1"/>
  <c r="Y95" i="1"/>
  <c r="Y4" i="68" s="1"/>
  <c r="Y17" i="68" s="1"/>
  <c r="B4" i="64"/>
  <c r="B17" i="71" s="1"/>
  <c r="B50" i="69"/>
  <c r="P112" i="8" s="1"/>
  <c r="G51" i="69"/>
  <c r="U113" i="8" s="1"/>
  <c r="V26" i="69"/>
  <c r="H51" i="69" s="1"/>
  <c r="V113" i="8" s="1"/>
  <c r="T21" i="5"/>
  <c r="I21" i="5"/>
  <c r="R24" i="5"/>
  <c r="AO9" i="1"/>
  <c r="AO9" i="5"/>
  <c r="AB4" i="1"/>
  <c r="AB4" i="5"/>
  <c r="AB17" i="5" s="1"/>
  <c r="AJ43" i="1"/>
  <c r="AJ4" i="62" s="1"/>
  <c r="AJ17" i="62" s="1"/>
  <c r="AE51" i="1"/>
  <c r="AE12" i="62" s="1"/>
  <c r="AE29" i="62" s="1"/>
  <c r="O9" i="66"/>
  <c r="AM6" i="1"/>
  <c r="AM6" i="5" s="1"/>
  <c r="AM23" i="5" s="1"/>
  <c r="AB6" i="1"/>
  <c r="AB6" i="5" s="1"/>
  <c r="AB23" i="5" s="1"/>
  <c r="AF7" i="1"/>
  <c r="AF7" i="5" s="1"/>
  <c r="AQ7" i="1"/>
  <c r="AQ7" i="5" s="1"/>
  <c r="AB8" i="1"/>
  <c r="AB8" i="5" s="1"/>
  <c r="AB25" i="5" s="1"/>
  <c r="AM8" i="1"/>
  <c r="AM8" i="5" s="1"/>
  <c r="AM25" i="5"/>
  <c r="F8" i="5"/>
  <c r="F25" i="5"/>
  <c r="AI9" i="1"/>
  <c r="AI9" i="5"/>
  <c r="B9" i="5"/>
  <c r="X9" i="1"/>
  <c r="X9" i="5" s="1"/>
  <c r="AM10" i="1"/>
  <c r="AM10" i="5"/>
  <c r="AM27" i="5" s="1"/>
  <c r="AB10" i="1"/>
  <c r="AB10" i="5" s="1"/>
  <c r="AB27" i="5"/>
  <c r="B11" i="5"/>
  <c r="AI11" i="1"/>
  <c r="AI11" i="5" s="1"/>
  <c r="X11" i="1"/>
  <c r="X11" i="5" s="1"/>
  <c r="AB12" i="1"/>
  <c r="AB12" i="5"/>
  <c r="AB29" i="5" s="1"/>
  <c r="AM12" i="1"/>
  <c r="AM12" i="5"/>
  <c r="AM29" i="5" s="1"/>
  <c r="F12" i="5"/>
  <c r="F29" i="5" s="1"/>
  <c r="J4" i="64"/>
  <c r="J17" i="71" s="1"/>
  <c r="AF17" i="1"/>
  <c r="AF4" i="64" s="1"/>
  <c r="AF17" i="64" s="1"/>
  <c r="AQ17" i="1"/>
  <c r="AQ4" i="64"/>
  <c r="AQ17" i="64" s="1"/>
  <c r="AK18" i="1"/>
  <c r="AK5" i="64"/>
  <c r="Z18" i="1"/>
  <c r="Z5" i="64" s="1"/>
  <c r="O5" i="64"/>
  <c r="AO19" i="1"/>
  <c r="AO6" i="64" s="1"/>
  <c r="AD19" i="1"/>
  <c r="AD6" i="64" s="1"/>
  <c r="AD23" i="64" s="1"/>
  <c r="S6" i="64"/>
  <c r="S23" i="64" s="1"/>
  <c r="AI21" i="1"/>
  <c r="AI8" i="64" s="1"/>
  <c r="X21" i="1"/>
  <c r="X8" i="64" s="1"/>
  <c r="X25" i="64" s="1"/>
  <c r="B8" i="64"/>
  <c r="B21" i="71" s="1"/>
  <c r="AB22" i="1"/>
  <c r="AB9" i="64"/>
  <c r="F9" i="64"/>
  <c r="F22" i="71"/>
  <c r="J10" i="64"/>
  <c r="J23" i="71"/>
  <c r="AQ23" i="1"/>
  <c r="AQ10" i="64" s="1"/>
  <c r="AK24" i="1"/>
  <c r="AK11" i="64" s="1"/>
  <c r="Z24" i="71" s="1"/>
  <c r="Z24" i="1"/>
  <c r="Z11" i="64" s="1"/>
  <c r="Z28" i="64" s="1"/>
  <c r="O11" i="64"/>
  <c r="O24" i="71" s="1"/>
  <c r="AO25" i="1"/>
  <c r="AO12" i="64" s="1"/>
  <c r="AD25" i="1"/>
  <c r="AD12" i="64" s="1"/>
  <c r="AD29" i="64" s="1"/>
  <c r="S12" i="64"/>
  <c r="AI31" i="1"/>
  <c r="AI5" i="63" s="1"/>
  <c r="B5" i="63"/>
  <c r="B18" i="71" s="1"/>
  <c r="X31" i="1"/>
  <c r="X5" i="63" s="1"/>
  <c r="AB32" i="1"/>
  <c r="AB6" i="63" s="1"/>
  <c r="AB23" i="63" s="1"/>
  <c r="AM32" i="1"/>
  <c r="AM6" i="63" s="1"/>
  <c r="F6" i="63"/>
  <c r="F23" i="63" s="1"/>
  <c r="B7" i="63"/>
  <c r="B20" i="71" s="1"/>
  <c r="X33" i="1"/>
  <c r="X7" i="63" s="1"/>
  <c r="AI33" i="1"/>
  <c r="AI7" i="63" s="1"/>
  <c r="AD33" i="1"/>
  <c r="AD7" i="63" s="1"/>
  <c r="S7" i="63"/>
  <c r="S24" i="63" s="1"/>
  <c r="AO33" i="1"/>
  <c r="AO7" i="63" s="1"/>
  <c r="AD20" i="71" s="1"/>
  <c r="AI35" i="1"/>
  <c r="AI9" i="63" s="1"/>
  <c r="B9" i="63"/>
  <c r="B22" i="71" s="1"/>
  <c r="X35" i="1"/>
  <c r="X9" i="63" s="1"/>
  <c r="X26" i="63" s="1"/>
  <c r="AM36" i="1"/>
  <c r="AM10" i="63" s="1"/>
  <c r="AB36" i="1"/>
  <c r="AB10" i="63" s="1"/>
  <c r="AB27" i="63" s="1"/>
  <c r="F10" i="63"/>
  <c r="AQ37" i="1"/>
  <c r="AQ11" i="63" s="1"/>
  <c r="AF24" i="71" s="1"/>
  <c r="AF37" i="1"/>
  <c r="AF11" i="63"/>
  <c r="J11" i="63"/>
  <c r="J24" i="71" s="1"/>
  <c r="O12" i="63"/>
  <c r="O29" i="63" s="1"/>
  <c r="AK38" i="1"/>
  <c r="AK12" i="63"/>
  <c r="AK29" i="63" s="1"/>
  <c r="Z38" i="1"/>
  <c r="Z12" i="63"/>
  <c r="Z29" i="63" s="1"/>
  <c r="AD43" i="1"/>
  <c r="AD4" i="62" s="1"/>
  <c r="AD17" i="62" s="1"/>
  <c r="S4" i="62"/>
  <c r="S4" i="71" s="1"/>
  <c r="B6" i="62"/>
  <c r="B6" i="71"/>
  <c r="AI45" i="1"/>
  <c r="AI6" i="62" s="1"/>
  <c r="AI23" i="62"/>
  <c r="X45" i="1"/>
  <c r="X6" i="62"/>
  <c r="X23" i="62" s="1"/>
  <c r="AM46" i="1"/>
  <c r="AM7" i="62"/>
  <c r="AB46" i="1"/>
  <c r="AB7" i="62" s="1"/>
  <c r="AB24" i="62" s="1"/>
  <c r="AF47" i="1"/>
  <c r="AF8" i="62" s="1"/>
  <c r="J8" i="62"/>
  <c r="AQ49" i="1"/>
  <c r="AQ10" i="62" s="1"/>
  <c r="AF49" i="1"/>
  <c r="AF10" i="62" s="1"/>
  <c r="J10" i="62"/>
  <c r="J10" i="71"/>
  <c r="AI51" i="1"/>
  <c r="AI12" i="62" s="1"/>
  <c r="B12" i="62"/>
  <c r="AM56" i="1"/>
  <c r="AM4" i="65" s="1"/>
  <c r="F4" i="65"/>
  <c r="AO57" i="1"/>
  <c r="AO5" i="65" s="1"/>
  <c r="AD57" i="1"/>
  <c r="AD5" i="65" s="1"/>
  <c r="S5" i="65"/>
  <c r="AI59" i="1"/>
  <c r="AI7" i="65"/>
  <c r="AI24" i="65" s="1"/>
  <c r="B7" i="65"/>
  <c r="B7" i="71" s="1"/>
  <c r="X59" i="1"/>
  <c r="X7" i="65" s="1"/>
  <c r="X24" i="65" s="1"/>
  <c r="AB60" i="1"/>
  <c r="AB8" i="65" s="1"/>
  <c r="AB25" i="65" s="1"/>
  <c r="AM60" i="1"/>
  <c r="AM8" i="65"/>
  <c r="F8" i="65"/>
  <c r="AF61" i="1"/>
  <c r="AF9" i="65" s="1"/>
  <c r="J9" i="65"/>
  <c r="J9" i="71"/>
  <c r="AQ61" i="1"/>
  <c r="AQ9" i="65"/>
  <c r="AF9" i="71" s="1"/>
  <c r="AK62" i="1"/>
  <c r="AK10" i="65" s="1"/>
  <c r="Z62" i="1"/>
  <c r="Z10" i="65" s="1"/>
  <c r="Z27" i="65" s="1"/>
  <c r="O10" i="65"/>
  <c r="J11" i="65"/>
  <c r="I40" i="65" s="1"/>
  <c r="AQ63" i="1"/>
  <c r="AQ11" i="65" s="1"/>
  <c r="AF11" i="71" s="1"/>
  <c r="Z64" i="1"/>
  <c r="Z12" i="65" s="1"/>
  <c r="Z29" i="65" s="1"/>
  <c r="O12" i="65"/>
  <c r="O12" i="71"/>
  <c r="AK64" i="1"/>
  <c r="AK12" i="65" s="1"/>
  <c r="AO69" i="1"/>
  <c r="AO4" i="66" s="1"/>
  <c r="AO17" i="66" s="1"/>
  <c r="AD69" i="1"/>
  <c r="AD4" i="66"/>
  <c r="AD21" i="66" s="1"/>
  <c r="S4" i="66"/>
  <c r="S21" i="66" s="1"/>
  <c r="AI71" i="1"/>
  <c r="AI6" i="66" s="1"/>
  <c r="AI23" i="66" s="1"/>
  <c r="X71" i="1"/>
  <c r="X6" i="66" s="1"/>
  <c r="X23" i="66"/>
  <c r="B6" i="66"/>
  <c r="B32" i="71"/>
  <c r="B23" i="66"/>
  <c r="O7" i="66"/>
  <c r="AK72" i="1"/>
  <c r="AK7" i="66" s="1"/>
  <c r="Z72" i="1"/>
  <c r="Z7" i="66" s="1"/>
  <c r="AO73" i="1"/>
  <c r="AO8" i="66" s="1"/>
  <c r="AO25" i="66"/>
  <c r="AD73" i="1"/>
  <c r="AD8" i="66" s="1"/>
  <c r="AD25" i="66" s="1"/>
  <c r="S8" i="66"/>
  <c r="B10" i="66"/>
  <c r="B36" i="71" s="1"/>
  <c r="X75" i="1"/>
  <c r="X10" i="66" s="1"/>
  <c r="X27" i="66" s="1"/>
  <c r="AI75" i="1"/>
  <c r="AI10" i="66"/>
  <c r="AM76" i="1"/>
  <c r="AM11" i="66"/>
  <c r="AM28" i="66" s="1"/>
  <c r="F11" i="66"/>
  <c r="F37" i="71" s="1"/>
  <c r="AB76" i="1"/>
  <c r="AB11" i="66" s="1"/>
  <c r="AD77" i="1"/>
  <c r="AD12" i="66" s="1"/>
  <c r="AD29" i="66" s="1"/>
  <c r="AO77" i="1"/>
  <c r="AO12" i="66" s="1"/>
  <c r="AD38" i="71" s="1"/>
  <c r="AQ83" i="1"/>
  <c r="AQ5" i="67" s="1"/>
  <c r="AF83" i="1"/>
  <c r="AF5" i="67"/>
  <c r="AF27" i="67" s="1"/>
  <c r="J5" i="67"/>
  <c r="J17" i="67" s="1"/>
  <c r="B7" i="67"/>
  <c r="B33" i="71" s="1"/>
  <c r="AI85" i="1"/>
  <c r="AI7" i="67" s="1"/>
  <c r="X85" i="1"/>
  <c r="X7" i="67" s="1"/>
  <c r="AM86" i="1"/>
  <c r="AM8" i="67" s="1"/>
  <c r="AB34" i="71" s="1"/>
  <c r="AB86" i="1"/>
  <c r="AB8" i="67" s="1"/>
  <c r="AB25" i="67" s="1"/>
  <c r="F8" i="67"/>
  <c r="F34" i="71" s="1"/>
  <c r="B9" i="67"/>
  <c r="X87" i="1"/>
  <c r="X9" i="67"/>
  <c r="AI87" i="1"/>
  <c r="AI9" i="67" s="1"/>
  <c r="X35" i="71" s="1"/>
  <c r="F10" i="67"/>
  <c r="F36" i="71" s="1"/>
  <c r="AM88" i="1"/>
  <c r="AM10" i="67" s="1"/>
  <c r="AB36" i="71" s="1"/>
  <c r="AB88" i="1"/>
  <c r="AB10" i="67" s="1"/>
  <c r="AB27" i="67" s="1"/>
  <c r="AD89" i="1"/>
  <c r="AD11" i="67" s="1"/>
  <c r="S11" i="67"/>
  <c r="S37" i="71" s="1"/>
  <c r="AO89" i="1"/>
  <c r="AO11" i="67" s="1"/>
  <c r="AD37" i="71" s="1"/>
  <c r="J4" i="68"/>
  <c r="AQ95" i="1"/>
  <c r="AQ4" i="68" s="1"/>
  <c r="AF95" i="1"/>
  <c r="AF4" i="68" s="1"/>
  <c r="AK96" i="1"/>
  <c r="AK5" i="68" s="1"/>
  <c r="Z96" i="1"/>
  <c r="Z5" i="68" s="1"/>
  <c r="O5" i="68"/>
  <c r="S6" i="68"/>
  <c r="S23" i="68" s="1"/>
  <c r="AO97" i="1"/>
  <c r="AO6" i="68" s="1"/>
  <c r="AO23" i="68" s="1"/>
  <c r="AD97" i="1"/>
  <c r="AD6" i="68"/>
  <c r="AD23" i="68" s="1"/>
  <c r="AI99" i="1"/>
  <c r="AI8" i="68" s="1"/>
  <c r="X99" i="1"/>
  <c r="X8" i="68" s="1"/>
  <c r="X25" i="68" s="1"/>
  <c r="B8" i="68"/>
  <c r="B50" i="68" s="1"/>
  <c r="P99" i="8" s="1"/>
  <c r="AD99" i="1"/>
  <c r="AD8" i="68" s="1"/>
  <c r="AD25" i="68" s="1"/>
  <c r="S8" i="68"/>
  <c r="S25" i="68"/>
  <c r="AO99" i="1"/>
  <c r="AO8" i="68" s="1"/>
  <c r="AO25" i="68"/>
  <c r="AI101" i="1"/>
  <c r="AI10" i="68"/>
  <c r="X101" i="1"/>
  <c r="X10" i="68"/>
  <c r="X27" i="68" s="1"/>
  <c r="B10" i="68"/>
  <c r="B27" i="68" s="1"/>
  <c r="F11" i="68"/>
  <c r="AM102" i="1"/>
  <c r="AM11" i="68" s="1"/>
  <c r="AB102" i="1"/>
  <c r="AB11" i="68"/>
  <c r="AI103" i="1"/>
  <c r="AI12" i="68"/>
  <c r="B12" i="68"/>
  <c r="X103" i="1"/>
  <c r="X12" i="68" s="1"/>
  <c r="X29" i="68" s="1"/>
  <c r="S12" i="68"/>
  <c r="S29" i="68"/>
  <c r="AO103" i="1"/>
  <c r="AO12" i="68" s="1"/>
  <c r="AO29" i="68" s="1"/>
  <c r="AD103" i="1"/>
  <c r="AD12" i="68" s="1"/>
  <c r="AD29" i="68" s="1"/>
  <c r="B5" i="69"/>
  <c r="B44" i="71" s="1"/>
  <c r="AI109" i="1"/>
  <c r="AI5" i="69" s="1"/>
  <c r="X44" i="71" s="1"/>
  <c r="X109" i="1"/>
  <c r="X5" i="69" s="1"/>
  <c r="AB110" i="1"/>
  <c r="AB6" i="69" s="1"/>
  <c r="AB23" i="69" s="1"/>
  <c r="AM110" i="1"/>
  <c r="AM6" i="69"/>
  <c r="AI111" i="1"/>
  <c r="AI7" i="69"/>
  <c r="X46" i="71" s="1"/>
  <c r="X111" i="1"/>
  <c r="X7" i="69" s="1"/>
  <c r="B7" i="69"/>
  <c r="B46" i="71" s="1"/>
  <c r="AM112" i="1"/>
  <c r="AM8" i="69" s="1"/>
  <c r="F8" i="69"/>
  <c r="F47" i="71" s="1"/>
  <c r="AB112" i="1"/>
  <c r="AB8" i="69" s="1"/>
  <c r="AB25" i="69" s="1"/>
  <c r="AQ113" i="1"/>
  <c r="AQ9" i="69" s="1"/>
  <c r="AF113" i="1"/>
  <c r="AF9" i="69" s="1"/>
  <c r="AF26" i="69" s="1"/>
  <c r="J9" i="69"/>
  <c r="J48" i="71" s="1"/>
  <c r="AB114" i="1"/>
  <c r="AB10" i="69" s="1"/>
  <c r="AB27" i="69" s="1"/>
  <c r="F10" i="69"/>
  <c r="AM114" i="1"/>
  <c r="AM10" i="69" s="1"/>
  <c r="X115" i="1"/>
  <c r="X11" i="69"/>
  <c r="X28" i="69" s="1"/>
  <c r="AI115" i="1"/>
  <c r="AI11" i="69" s="1"/>
  <c r="B11" i="69"/>
  <c r="B50" i="71" s="1"/>
  <c r="AO115" i="1"/>
  <c r="AO11" i="69" s="1"/>
  <c r="AD50" i="71" s="1"/>
  <c r="AD115" i="1"/>
  <c r="AD11" i="69" s="1"/>
  <c r="S11" i="69"/>
  <c r="S50" i="71" s="1"/>
  <c r="AB22" i="63"/>
  <c r="F49" i="69"/>
  <c r="T111" i="8" s="1"/>
  <c r="M24" i="69"/>
  <c r="AC4" i="1"/>
  <c r="AC4" i="5"/>
  <c r="AC21" i="5" s="1"/>
  <c r="AN4" i="1"/>
  <c r="AN4" i="5" s="1"/>
  <c r="G4" i="5"/>
  <c r="Y7" i="1"/>
  <c r="Y7" i="5" s="1"/>
  <c r="C7" i="5"/>
  <c r="AC8" i="1"/>
  <c r="AC8" i="5"/>
  <c r="AC25" i="5" s="1"/>
  <c r="AN8" i="1"/>
  <c r="AN8" i="5" s="1"/>
  <c r="AN25" i="5" s="1"/>
  <c r="G8" i="5"/>
  <c r="AG9" i="1"/>
  <c r="AG9" i="5" s="1"/>
  <c r="AR9" i="1"/>
  <c r="AR9" i="5" s="1"/>
  <c r="AR26" i="5" s="1"/>
  <c r="K51" i="5" s="1"/>
  <c r="Y9" i="8" s="1"/>
  <c r="K9" i="5"/>
  <c r="AL10" i="1"/>
  <c r="AL10" i="5" s="1"/>
  <c r="AL27" i="5" s="1"/>
  <c r="AA10" i="1"/>
  <c r="AA10" i="5" s="1"/>
  <c r="AA27" i="5" s="1"/>
  <c r="P10" i="5"/>
  <c r="P27" i="5" s="1"/>
  <c r="AA12" i="1"/>
  <c r="AA12" i="5" s="1"/>
  <c r="AA29" i="5" s="1"/>
  <c r="AL12" i="1"/>
  <c r="AL12" i="5" s="1"/>
  <c r="AL29" i="5"/>
  <c r="P12" i="5"/>
  <c r="P29" i="5"/>
  <c r="AE17" i="1"/>
  <c r="AE4" i="64" s="1"/>
  <c r="AE21" i="64" s="1"/>
  <c r="T4" i="64"/>
  <c r="T17" i="71" s="1"/>
  <c r="AP17" i="1"/>
  <c r="AP4" i="64" s="1"/>
  <c r="AP21" i="64" s="1"/>
  <c r="T6" i="64"/>
  <c r="AE19" i="1"/>
  <c r="AE6" i="64" s="1"/>
  <c r="AE23" i="64" s="1"/>
  <c r="AP19" i="1"/>
  <c r="AP6" i="64" s="1"/>
  <c r="Y21" i="1"/>
  <c r="Y8" i="64" s="1"/>
  <c r="Y25" i="64" s="1"/>
  <c r="AJ21" i="1"/>
  <c r="AJ8" i="64" s="1"/>
  <c r="C12" i="64"/>
  <c r="C29" i="64" s="1"/>
  <c r="Y25" i="1"/>
  <c r="Y12" i="64" s="1"/>
  <c r="Y29" i="64" s="1"/>
  <c r="AJ25" i="1"/>
  <c r="AJ12" i="64" s="1"/>
  <c r="AA30" i="1"/>
  <c r="AA4" i="63"/>
  <c r="P4" i="63"/>
  <c r="P17" i="71" s="1"/>
  <c r="AL30" i="1"/>
  <c r="AL4" i="63" s="1"/>
  <c r="AL21" i="63" s="1"/>
  <c r="AP33" i="1"/>
  <c r="AP7" i="63" s="1"/>
  <c r="AE20" i="71" s="1"/>
  <c r="AE33" i="1"/>
  <c r="AE7" i="63" s="1"/>
  <c r="T7" i="63"/>
  <c r="T20" i="71" s="1"/>
  <c r="P8" i="63"/>
  <c r="P25" i="63" s="1"/>
  <c r="AL34" i="1"/>
  <c r="AL8" i="63" s="1"/>
  <c r="AA34" i="1"/>
  <c r="AA8" i="63" s="1"/>
  <c r="K9" i="63"/>
  <c r="AG35" i="1"/>
  <c r="AG9" i="63"/>
  <c r="M51" i="63" s="1"/>
  <c r="AA35" i="8" s="1"/>
  <c r="AR35" i="1"/>
  <c r="AR9" i="63" s="1"/>
  <c r="AA36" i="1"/>
  <c r="AA10" i="63"/>
  <c r="P10" i="63"/>
  <c r="P27" i="63"/>
  <c r="AL36" i="1"/>
  <c r="AL10" i="63"/>
  <c r="AN38" i="1"/>
  <c r="AN12" i="63"/>
  <c r="AC25" i="71" s="1"/>
  <c r="AC38" i="1"/>
  <c r="AC12" i="63" s="1"/>
  <c r="AC29" i="63" s="1"/>
  <c r="G12" i="63"/>
  <c r="K4" i="62"/>
  <c r="C46" i="62"/>
  <c r="Q43" i="8" s="1"/>
  <c r="AG43" i="1"/>
  <c r="AG4" i="62" s="1"/>
  <c r="AG21" i="62" s="1"/>
  <c r="AR43" i="1"/>
  <c r="AR4" i="62" s="1"/>
  <c r="AA44" i="1"/>
  <c r="AA5" i="62" s="1"/>
  <c r="AA23" i="62" s="1"/>
  <c r="AL44" i="1"/>
  <c r="AL5" i="62"/>
  <c r="AL29" i="62" s="1"/>
  <c r="P5" i="62"/>
  <c r="P22" i="62" s="1"/>
  <c r="AE45" i="1"/>
  <c r="AE6" i="62" s="1"/>
  <c r="AE23" i="62" s="1"/>
  <c r="T6" i="62"/>
  <c r="Y47" i="1"/>
  <c r="Y8" i="62" s="1"/>
  <c r="Y25" i="62" s="1"/>
  <c r="C8" i="62"/>
  <c r="AJ47" i="1"/>
  <c r="AJ8" i="62" s="1"/>
  <c r="G9" i="62"/>
  <c r="G9" i="71"/>
  <c r="AN48" i="1"/>
  <c r="AN9" i="62"/>
  <c r="AN26" i="62" s="1"/>
  <c r="AC48" i="1"/>
  <c r="AC9" i="62" s="1"/>
  <c r="AC26" i="62" s="1"/>
  <c r="AG49" i="1"/>
  <c r="AG10" i="62"/>
  <c r="M52" i="62" s="1"/>
  <c r="AA49" i="8" s="1"/>
  <c r="AR49" i="1"/>
  <c r="AR10" i="62"/>
  <c r="AG10" i="71" s="1"/>
  <c r="D60" i="71" s="1"/>
  <c r="K10" i="62"/>
  <c r="K10" i="71" s="1"/>
  <c r="B60" i="71" s="1"/>
  <c r="AP49" i="1"/>
  <c r="AP10" i="62"/>
  <c r="AP27" i="62" s="1"/>
  <c r="AE49" i="1"/>
  <c r="AE10" i="62" s="1"/>
  <c r="AE27" i="62" s="1"/>
  <c r="T10" i="62"/>
  <c r="T27" i="62" s="1"/>
  <c r="AJ51" i="1"/>
  <c r="AJ12" i="62" s="1"/>
  <c r="AJ29" i="62" s="1"/>
  <c r="C12" i="62"/>
  <c r="C29" i="62" s="1"/>
  <c r="Y51" i="1"/>
  <c r="Y12" i="62" s="1"/>
  <c r="Y29" i="62" s="1"/>
  <c r="AG51" i="1"/>
  <c r="AG12" i="62" s="1"/>
  <c r="M54" i="62" s="1"/>
  <c r="AA51" i="8"/>
  <c r="AR51" i="1"/>
  <c r="AR12" i="62"/>
  <c r="AG12" i="71" s="1"/>
  <c r="D62" i="71" s="1"/>
  <c r="K12" i="62"/>
  <c r="G4" i="65"/>
  <c r="G4" i="71"/>
  <c r="AN56" i="1"/>
  <c r="AN4" i="65" s="1"/>
  <c r="AC56" i="1"/>
  <c r="AC4" i="65" s="1"/>
  <c r="Y57" i="1"/>
  <c r="Y5" i="65" s="1"/>
  <c r="C5" i="65"/>
  <c r="AE57" i="1"/>
  <c r="AE5" i="65" s="1"/>
  <c r="AE29" i="65" s="1"/>
  <c r="T5" i="65"/>
  <c r="AP57" i="1"/>
  <c r="AP5" i="65"/>
  <c r="AP29" i="65" s="1"/>
  <c r="Y59" i="1"/>
  <c r="Y7" i="65"/>
  <c r="C7" i="65"/>
  <c r="C7" i="71"/>
  <c r="AN60" i="1"/>
  <c r="AN8" i="65"/>
  <c r="AC60" i="1"/>
  <c r="AC8" i="65"/>
  <c r="AC25" i="65" s="1"/>
  <c r="G8" i="65"/>
  <c r="AR61" i="1"/>
  <c r="AR9" i="65" s="1"/>
  <c r="AG61" i="1"/>
  <c r="AG9" i="65" s="1"/>
  <c r="C11" i="65"/>
  <c r="C28" i="65" s="1"/>
  <c r="Y63" i="1"/>
  <c r="Y11" i="65" s="1"/>
  <c r="AA64" i="1"/>
  <c r="AA12" i="65" s="1"/>
  <c r="AA29" i="65" s="1"/>
  <c r="P12" i="65"/>
  <c r="AL64" i="1"/>
  <c r="AL12" i="65" s="1"/>
  <c r="AE69" i="1"/>
  <c r="AE4" i="66"/>
  <c r="AE17" i="66" s="1"/>
  <c r="AP69" i="1"/>
  <c r="AP4" i="66" s="1"/>
  <c r="AP21" i="66" s="1"/>
  <c r="T4" i="66"/>
  <c r="T30" i="71" s="1"/>
  <c r="Y71" i="1"/>
  <c r="Y6" i="66"/>
  <c r="Y23" i="66" s="1"/>
  <c r="C6" i="66"/>
  <c r="AJ71" i="1"/>
  <c r="AJ6" i="66" s="1"/>
  <c r="AJ23" i="66" s="1"/>
  <c r="AN72" i="1"/>
  <c r="AN7" i="66" s="1"/>
  <c r="G7" i="66"/>
  <c r="AC72" i="1"/>
  <c r="AC7" i="66" s="1"/>
  <c r="Y73" i="1"/>
  <c r="Y8" i="66"/>
  <c r="Y25" i="66" s="1"/>
  <c r="AJ73" i="1"/>
  <c r="AJ8" i="66"/>
  <c r="AJ25" i="66" s="1"/>
  <c r="AN74" i="1"/>
  <c r="AN9" i="66" s="1"/>
  <c r="G9" i="66"/>
  <c r="G35" i="71" s="1"/>
  <c r="AC74" i="1"/>
  <c r="AC9" i="66" s="1"/>
  <c r="AG75" i="1"/>
  <c r="AG10" i="66"/>
  <c r="AG27" i="66" s="1"/>
  <c r="K10" i="66"/>
  <c r="AR75" i="1"/>
  <c r="AR10" i="66" s="1"/>
  <c r="AR27" i="66" s="1"/>
  <c r="K52" i="66" s="1"/>
  <c r="Y75" i="8" s="1"/>
  <c r="AN76" i="1"/>
  <c r="AN11" i="66" s="1"/>
  <c r="AC76" i="1"/>
  <c r="AC11" i="66" s="1"/>
  <c r="AJ77" i="1"/>
  <c r="AJ12" i="66" s="1"/>
  <c r="AJ29" i="66" s="1"/>
  <c r="Y77" i="1"/>
  <c r="Y12" i="66" s="1"/>
  <c r="Y29" i="66" s="1"/>
  <c r="C12" i="66"/>
  <c r="C29" i="66" s="1"/>
  <c r="AN82" i="1"/>
  <c r="AN4" i="67" s="1"/>
  <c r="AC82" i="1"/>
  <c r="AC4" i="67" s="1"/>
  <c r="AC21" i="67" s="1"/>
  <c r="G4" i="67"/>
  <c r="K5" i="67"/>
  <c r="AR83" i="1"/>
  <c r="AR5" i="67" s="1"/>
  <c r="AG83" i="1"/>
  <c r="AG5" i="67" s="1"/>
  <c r="AG27" i="67" s="1"/>
  <c r="AA84" i="1"/>
  <c r="AA6" i="67" s="1"/>
  <c r="AA23" i="67" s="1"/>
  <c r="AL84" i="1"/>
  <c r="AL6" i="67" s="1"/>
  <c r="AA32" i="71" s="1"/>
  <c r="P6" i="67"/>
  <c r="P32" i="71" s="1"/>
  <c r="P23" i="67"/>
  <c r="T7" i="67"/>
  <c r="T24" i="67" s="1"/>
  <c r="T33" i="71"/>
  <c r="AE85" i="1"/>
  <c r="AE7" i="67"/>
  <c r="AP85" i="1"/>
  <c r="AP7" i="67" s="1"/>
  <c r="AE33" i="71"/>
  <c r="Y87" i="1"/>
  <c r="Y9" i="67" s="1"/>
  <c r="C9" i="67"/>
  <c r="C35" i="71" s="1"/>
  <c r="AJ87" i="1"/>
  <c r="AJ9" i="67" s="1"/>
  <c r="Y35" i="71" s="1"/>
  <c r="AN88" i="1"/>
  <c r="AN10" i="67" s="1"/>
  <c r="AC88" i="1"/>
  <c r="AC10" i="67" s="1"/>
  <c r="AC27" i="67" s="1"/>
  <c r="G10" i="67"/>
  <c r="G27" i="67" s="1"/>
  <c r="K11" i="67"/>
  <c r="AG89" i="1"/>
  <c r="AG11" i="67"/>
  <c r="AR89" i="1"/>
  <c r="AR11" i="67"/>
  <c r="P12" i="67"/>
  <c r="AA90" i="1"/>
  <c r="AA12" i="67" s="1"/>
  <c r="AA29" i="67" s="1"/>
  <c r="AL90" i="1"/>
  <c r="AL12" i="67" s="1"/>
  <c r="AA38" i="71" s="1"/>
  <c r="AR95" i="1"/>
  <c r="AR4" i="68" s="1"/>
  <c r="AG95" i="1"/>
  <c r="AG4" i="68" s="1"/>
  <c r="K4" i="68"/>
  <c r="C46" i="68" s="1"/>
  <c r="Q95" i="8"/>
  <c r="AA96" i="1"/>
  <c r="AA5" i="68"/>
  <c r="P5" i="68"/>
  <c r="P44" i="71" s="1"/>
  <c r="P27" i="68"/>
  <c r="AL96" i="1"/>
  <c r="AL5" i="68" s="1"/>
  <c r="T6" i="68"/>
  <c r="T23" i="68" s="1"/>
  <c r="AP97" i="1"/>
  <c r="AP6" i="68" s="1"/>
  <c r="AP23" i="68" s="1"/>
  <c r="AE97" i="1"/>
  <c r="AE6" i="68" s="1"/>
  <c r="AE23" i="68"/>
  <c r="AJ99" i="1"/>
  <c r="AJ8" i="68" s="1"/>
  <c r="AJ25" i="68"/>
  <c r="Y99" i="1"/>
  <c r="Y8" i="68"/>
  <c r="Y25" i="68" s="1"/>
  <c r="C8" i="68"/>
  <c r="C25" i="68" s="1"/>
  <c r="AN100" i="1"/>
  <c r="AN9" i="68" s="1"/>
  <c r="AC100" i="1"/>
  <c r="AC9" i="68" s="1"/>
  <c r="AC26" i="68" s="1"/>
  <c r="G9" i="68"/>
  <c r="Y101" i="1"/>
  <c r="Y10" i="68"/>
  <c r="Y27" i="68" s="1"/>
  <c r="AJ101" i="1"/>
  <c r="AJ10" i="68" s="1"/>
  <c r="AJ27" i="68" s="1"/>
  <c r="C10" i="68"/>
  <c r="C27" i="68" s="1"/>
  <c r="AA102" i="1"/>
  <c r="AA11" i="68" s="1"/>
  <c r="AL102" i="1"/>
  <c r="AL11" i="68" s="1"/>
  <c r="P11" i="68"/>
  <c r="P28" i="68" s="1"/>
  <c r="G4" i="69"/>
  <c r="AN108" i="1"/>
  <c r="AN4" i="69"/>
  <c r="AC108" i="1"/>
  <c r="AC4" i="69" s="1"/>
  <c r="AR109" i="1"/>
  <c r="AR5" i="69" s="1"/>
  <c r="AG109" i="1"/>
  <c r="AG5" i="69" s="1"/>
  <c r="K7" i="69"/>
  <c r="AG111" i="1"/>
  <c r="AG7" i="69" s="1"/>
  <c r="AR111" i="1"/>
  <c r="AR7" i="69" s="1"/>
  <c r="AA112" i="1"/>
  <c r="AA8" i="69" s="1"/>
  <c r="AA25" i="69" s="1"/>
  <c r="P8" i="69"/>
  <c r="AP113" i="1"/>
  <c r="AP9" i="69"/>
  <c r="AE113" i="1"/>
  <c r="AE9" i="69" s="1"/>
  <c r="T9" i="69"/>
  <c r="P10" i="69"/>
  <c r="P49" i="71" s="1"/>
  <c r="AL114" i="1"/>
  <c r="AL10" i="69" s="1"/>
  <c r="AA114" i="1"/>
  <c r="AA10" i="69"/>
  <c r="AA27" i="69" s="1"/>
  <c r="AA116" i="1"/>
  <c r="AA12" i="69" s="1"/>
  <c r="AA29" i="69" s="1"/>
  <c r="P12" i="69"/>
  <c r="AL116" i="1"/>
  <c r="AL12" i="69"/>
  <c r="O6" i="5"/>
  <c r="O23" i="5" s="1"/>
  <c r="T29" i="5"/>
  <c r="C22" i="66"/>
  <c r="F6" i="5"/>
  <c r="S7" i="5"/>
  <c r="S24" i="5"/>
  <c r="J9" i="5"/>
  <c r="J26" i="5"/>
  <c r="AJ7" i="1"/>
  <c r="AJ7" i="5"/>
  <c r="AQ5" i="1"/>
  <c r="AQ5" i="5" s="1"/>
  <c r="AM22" i="1"/>
  <c r="AM9" i="64" s="1"/>
  <c r="AB22" i="71" s="1"/>
  <c r="H26" i="62"/>
  <c r="AE73" i="1"/>
  <c r="AE8" i="66" s="1"/>
  <c r="AE25" i="66" s="1"/>
  <c r="F6" i="69"/>
  <c r="F23" i="69"/>
  <c r="AR5" i="1"/>
  <c r="AR5" i="5"/>
  <c r="C54" i="69"/>
  <c r="Q116" i="8"/>
  <c r="J21" i="5"/>
  <c r="T7" i="5"/>
  <c r="T24" i="5" s="1"/>
  <c r="C9" i="5"/>
  <c r="Z8" i="1"/>
  <c r="Z8" i="5" s="1"/>
  <c r="Z25" i="5" s="1"/>
  <c r="AP5" i="1"/>
  <c r="AP5" i="5" s="1"/>
  <c r="AF5" i="1"/>
  <c r="AF5" i="5"/>
  <c r="X17" i="1"/>
  <c r="X4" i="64" s="1"/>
  <c r="C8" i="64"/>
  <c r="AP21" i="1"/>
  <c r="AP8" i="64" s="1"/>
  <c r="AO26" i="64"/>
  <c r="AF33" i="1"/>
  <c r="AF7" i="63"/>
  <c r="AF24" i="63" s="1"/>
  <c r="G7" i="62"/>
  <c r="X51" i="1"/>
  <c r="X12" i="62" s="1"/>
  <c r="X29" i="62" s="1"/>
  <c r="R21" i="65"/>
  <c r="R17" i="65"/>
  <c r="R23" i="65"/>
  <c r="AC96" i="1"/>
  <c r="AC5" i="68" s="1"/>
  <c r="AM108" i="1"/>
  <c r="AM4" i="69" s="1"/>
  <c r="AB43" i="71" s="1"/>
  <c r="C21" i="65"/>
  <c r="C28" i="68"/>
  <c r="C24" i="68"/>
  <c r="C22" i="68"/>
  <c r="Z4" i="1"/>
  <c r="Z4" i="5" s="1"/>
  <c r="Z21" i="5" s="1"/>
  <c r="AK4" i="1"/>
  <c r="AK4" i="5" s="1"/>
  <c r="AK17" i="5" s="1"/>
  <c r="O4" i="5"/>
  <c r="B5" i="5"/>
  <c r="B22" i="5" s="1"/>
  <c r="X5" i="1"/>
  <c r="X5" i="5" s="1"/>
  <c r="AI5" i="1"/>
  <c r="AI5" i="5" s="1"/>
  <c r="AI29" i="5"/>
  <c r="AI7" i="1"/>
  <c r="AI7" i="5"/>
  <c r="B7" i="5"/>
  <c r="B49" i="5" s="1"/>
  <c r="X7" i="1"/>
  <c r="X7" i="5" s="1"/>
  <c r="X24" i="5" s="1"/>
  <c r="F5" i="64"/>
  <c r="AB18" i="1"/>
  <c r="AB5" i="64" s="1"/>
  <c r="AB25" i="64" s="1"/>
  <c r="AM18" i="1"/>
  <c r="AM5" i="64" s="1"/>
  <c r="AM27" i="64" s="1"/>
  <c r="B6" i="64"/>
  <c r="B19" i="71" s="1"/>
  <c r="AI19" i="1"/>
  <c r="AI6" i="64" s="1"/>
  <c r="AI23" i="64" s="1"/>
  <c r="X19" i="1"/>
  <c r="X6" i="64" s="1"/>
  <c r="X23" i="64" s="1"/>
  <c r="AM20" i="1"/>
  <c r="AM7" i="64" s="1"/>
  <c r="F7" i="64"/>
  <c r="F20" i="71" s="1"/>
  <c r="AB20" i="1"/>
  <c r="AB7" i="64" s="1"/>
  <c r="J8" i="64"/>
  <c r="J25" i="64" s="1"/>
  <c r="AF21" i="1"/>
  <c r="AF8" i="64" s="1"/>
  <c r="AF25" i="64" s="1"/>
  <c r="AQ21" i="1"/>
  <c r="AQ8" i="64" s="1"/>
  <c r="AQ25" i="64" s="1"/>
  <c r="AK22" i="1"/>
  <c r="AK9" i="64" s="1"/>
  <c r="Z22" i="1"/>
  <c r="Z9" i="64"/>
  <c r="S10" i="64"/>
  <c r="AD23" i="1"/>
  <c r="AD10" i="64" s="1"/>
  <c r="AD27" i="64" s="1"/>
  <c r="AI25" i="1"/>
  <c r="AI12" i="64" s="1"/>
  <c r="B12" i="64"/>
  <c r="B25" i="71" s="1"/>
  <c r="X25" i="1"/>
  <c r="X12" i="64"/>
  <c r="X29" i="64" s="1"/>
  <c r="F4" i="63"/>
  <c r="F17" i="71"/>
  <c r="AM30" i="1"/>
  <c r="AM4" i="63"/>
  <c r="AB30" i="1"/>
  <c r="AB4" i="63" s="1"/>
  <c r="AB17" i="63"/>
  <c r="AF31" i="1"/>
  <c r="AF5" i="63" s="1"/>
  <c r="AQ31" i="1"/>
  <c r="AQ5" i="63" s="1"/>
  <c r="AF18" i="71" s="1"/>
  <c r="J5" i="63"/>
  <c r="J22" i="63" s="1"/>
  <c r="AB34" i="1"/>
  <c r="AB8" i="63"/>
  <c r="AB25" i="63" s="1"/>
  <c r="AM34" i="1"/>
  <c r="AM8" i="63" s="1"/>
  <c r="F8" i="63"/>
  <c r="AQ35" i="1"/>
  <c r="AQ9" i="63" s="1"/>
  <c r="AF22" i="71" s="1"/>
  <c r="J9" i="63"/>
  <c r="AF35" i="1"/>
  <c r="AF9" i="63"/>
  <c r="AF26" i="63" s="1"/>
  <c r="O10" i="63"/>
  <c r="AK36" i="1"/>
  <c r="AK10" i="63" s="1"/>
  <c r="Z23" i="71" s="1"/>
  <c r="Z36" i="1"/>
  <c r="Z10" i="63" s="1"/>
  <c r="Z27" i="63" s="1"/>
  <c r="S11" i="63"/>
  <c r="S24" i="71" s="1"/>
  <c r="AO37" i="1"/>
  <c r="AO11" i="63"/>
  <c r="AI43" i="1"/>
  <c r="AI4" i="62" s="1"/>
  <c r="B4" i="62"/>
  <c r="B4" i="71" s="1"/>
  <c r="AM44" i="1"/>
  <c r="AM5" i="62"/>
  <c r="F5" i="62"/>
  <c r="F5" i="71"/>
  <c r="AQ45" i="1"/>
  <c r="AQ6" i="62" s="1"/>
  <c r="J6" i="62"/>
  <c r="Z46" i="1"/>
  <c r="Z7" i="62"/>
  <c r="Z24" i="62" s="1"/>
  <c r="O7" i="62"/>
  <c r="O7" i="71" s="1"/>
  <c r="AK46" i="1"/>
  <c r="AK7" i="62"/>
  <c r="Z7" i="71" s="1"/>
  <c r="F9" i="62"/>
  <c r="F9" i="71"/>
  <c r="AB48" i="1"/>
  <c r="AB9" i="62"/>
  <c r="AB26" i="62" s="1"/>
  <c r="AI49" i="1"/>
  <c r="AI10" i="62"/>
  <c r="AI27" i="62" s="1"/>
  <c r="X49" i="1"/>
  <c r="X10" i="62" s="1"/>
  <c r="B10" i="62"/>
  <c r="AD49" i="1"/>
  <c r="AD10" i="62"/>
  <c r="AD27" i="62" s="1"/>
  <c r="AO49" i="1"/>
  <c r="AO10" i="62" s="1"/>
  <c r="S10" i="62"/>
  <c r="S27" i="62" s="1"/>
  <c r="Z50" i="1"/>
  <c r="Z11" i="62" s="1"/>
  <c r="Z28" i="62" s="1"/>
  <c r="O11" i="62"/>
  <c r="O11" i="71" s="1"/>
  <c r="AK50" i="1"/>
  <c r="AK11" i="62" s="1"/>
  <c r="Z11" i="71" s="1"/>
  <c r="AO51" i="1"/>
  <c r="AO12" i="62"/>
  <c r="AO29" i="62" s="1"/>
  <c r="AD51" i="1"/>
  <c r="AD12" i="62"/>
  <c r="AD29" i="62" s="1"/>
  <c r="AK56" i="1"/>
  <c r="AK4" i="65"/>
  <c r="Z4" i="71" s="1"/>
  <c r="Z56" i="1"/>
  <c r="Z4" i="65" s="1"/>
  <c r="Z17" i="65" s="1"/>
  <c r="O4" i="65"/>
  <c r="O21" i="65" s="1"/>
  <c r="AF57" i="1"/>
  <c r="AF5" i="65" s="1"/>
  <c r="J5" i="65"/>
  <c r="J25" i="65"/>
  <c r="AQ57" i="1"/>
  <c r="AQ5" i="65"/>
  <c r="AQ25" i="65" s="1"/>
  <c r="F6" i="65"/>
  <c r="AM58" i="1"/>
  <c r="AM6" i="65" s="1"/>
  <c r="AB58" i="1"/>
  <c r="AB6" i="65" s="1"/>
  <c r="AB23" i="65" s="1"/>
  <c r="AQ59" i="1"/>
  <c r="AQ7" i="65"/>
  <c r="AF7" i="71" s="1"/>
  <c r="AF59" i="1"/>
  <c r="AF7" i="65" s="1"/>
  <c r="J7" i="65"/>
  <c r="O8" i="65"/>
  <c r="AK60" i="1"/>
  <c r="AK8" i="65"/>
  <c r="Z8" i="71" s="1"/>
  <c r="Z60" i="1"/>
  <c r="Z8" i="65" s="1"/>
  <c r="Z25" i="65" s="1"/>
  <c r="S9" i="65"/>
  <c r="AO61" i="1"/>
  <c r="AO9" i="65"/>
  <c r="AD9" i="71" s="1"/>
  <c r="AD61" i="1"/>
  <c r="AD9" i="65" s="1"/>
  <c r="AI63" i="1"/>
  <c r="AI11" i="65" s="1"/>
  <c r="X11" i="71" s="1"/>
  <c r="B11" i="65"/>
  <c r="F12" i="65"/>
  <c r="AB64" i="1"/>
  <c r="AB12" i="65"/>
  <c r="AB29" i="65" s="1"/>
  <c r="AM64" i="1"/>
  <c r="AM12" i="65" s="1"/>
  <c r="J4" i="66"/>
  <c r="AF69" i="1"/>
  <c r="AF4" i="66" s="1"/>
  <c r="AF21" i="66" s="1"/>
  <c r="AQ69" i="1"/>
  <c r="AQ4" i="66" s="1"/>
  <c r="AK70" i="1"/>
  <c r="AK5" i="66" s="1"/>
  <c r="O5" i="66"/>
  <c r="O23" i="66" s="1"/>
  <c r="Z70" i="1"/>
  <c r="Z5" i="66" s="1"/>
  <c r="Z26" i="66" s="1"/>
  <c r="AD71" i="1"/>
  <c r="AD6" i="66" s="1"/>
  <c r="AD23" i="66" s="1"/>
  <c r="AO71" i="1"/>
  <c r="AO6" i="66" s="1"/>
  <c r="AO23" i="66"/>
  <c r="S6" i="66"/>
  <c r="AI73" i="1"/>
  <c r="AI8" i="66" s="1"/>
  <c r="AI25" i="66" s="1"/>
  <c r="B8" i="66"/>
  <c r="B34" i="71" s="1"/>
  <c r="X73" i="1"/>
  <c r="X8" i="66" s="1"/>
  <c r="X25" i="66" s="1"/>
  <c r="F9" i="66"/>
  <c r="AM74" i="1"/>
  <c r="AM9" i="66" s="1"/>
  <c r="AM26" i="66" s="1"/>
  <c r="AF75" i="1"/>
  <c r="AF10" i="66" s="1"/>
  <c r="AF27" i="66" s="1"/>
  <c r="J10" i="66"/>
  <c r="J27" i="66" s="1"/>
  <c r="AK76" i="1"/>
  <c r="AK11" i="66" s="1"/>
  <c r="AK28" i="66" s="1"/>
  <c r="Z76" i="1"/>
  <c r="Z11" i="66" s="1"/>
  <c r="O11" i="66"/>
  <c r="O28" i="66"/>
  <c r="J12" i="66"/>
  <c r="J29" i="66" s="1"/>
  <c r="AF77" i="1"/>
  <c r="AF12" i="66" s="1"/>
  <c r="AF29" i="66" s="1"/>
  <c r="AQ77" i="1"/>
  <c r="AQ12" i="66" s="1"/>
  <c r="AQ29" i="66" s="1"/>
  <c r="AK82" i="1"/>
  <c r="AK4" i="67" s="1"/>
  <c r="Z30" i="71" s="1"/>
  <c r="Z82" i="1"/>
  <c r="Z4" i="67" s="1"/>
  <c r="Z21" i="67" s="1"/>
  <c r="O4" i="67"/>
  <c r="O30" i="71" s="1"/>
  <c r="AB84" i="1"/>
  <c r="AB6" i="67" s="1"/>
  <c r="AB23" i="67" s="1"/>
  <c r="F6" i="67"/>
  <c r="F32" i="71"/>
  <c r="F23" i="67"/>
  <c r="J7" i="67"/>
  <c r="AQ85" i="1"/>
  <c r="AQ7" i="67"/>
  <c r="AF33" i="71" s="1"/>
  <c r="AF85" i="1"/>
  <c r="AF7" i="67" s="1"/>
  <c r="AF24" i="67" s="1"/>
  <c r="O8" i="67"/>
  <c r="O25" i="67" s="1"/>
  <c r="Z86" i="1"/>
  <c r="Z8" i="67" s="1"/>
  <c r="Z25" i="67" s="1"/>
  <c r="AK86" i="1"/>
  <c r="AK8" i="67" s="1"/>
  <c r="Z34" i="71" s="1"/>
  <c r="AO87" i="1"/>
  <c r="AO9" i="67" s="1"/>
  <c r="AD87" i="1"/>
  <c r="AD9" i="67" s="1"/>
  <c r="S9" i="67"/>
  <c r="S26" i="67" s="1"/>
  <c r="AI89" i="1"/>
  <c r="AI11" i="67"/>
  <c r="X37" i="71" s="1"/>
  <c r="B11" i="67"/>
  <c r="B37" i="71"/>
  <c r="X89" i="1"/>
  <c r="X11" i="67"/>
  <c r="X28" i="67" s="1"/>
  <c r="F12" i="67"/>
  <c r="AM90" i="1"/>
  <c r="AM12" i="67" s="1"/>
  <c r="AB90" i="1"/>
  <c r="AB12" i="67" s="1"/>
  <c r="AB29" i="67" s="1"/>
  <c r="AI95" i="1"/>
  <c r="AI4" i="68" s="1"/>
  <c r="AI21" i="68" s="1"/>
  <c r="B4" i="68"/>
  <c r="B46" i="68" s="1"/>
  <c r="P95" i="8" s="1"/>
  <c r="X95" i="1"/>
  <c r="X4" i="68" s="1"/>
  <c r="X21" i="68" s="1"/>
  <c r="F5" i="68"/>
  <c r="AM96" i="1"/>
  <c r="AM5" i="68" s="1"/>
  <c r="AB96" i="1"/>
  <c r="AB5" i="68" s="1"/>
  <c r="AQ97" i="1"/>
  <c r="AQ6" i="68" s="1"/>
  <c r="AQ23" i="68" s="1"/>
  <c r="AF97" i="1"/>
  <c r="AF6" i="68" s="1"/>
  <c r="AF23" i="68" s="1"/>
  <c r="J6" i="68"/>
  <c r="Z98" i="1"/>
  <c r="Z7" i="68" s="1"/>
  <c r="O7" i="68"/>
  <c r="O46" i="71" s="1"/>
  <c r="O24" i="68"/>
  <c r="AK98" i="1"/>
  <c r="AK7" i="68"/>
  <c r="AM100" i="1"/>
  <c r="AM9" i="68"/>
  <c r="AB100" i="1"/>
  <c r="AB9" i="68" s="1"/>
  <c r="F9" i="68"/>
  <c r="AO101" i="1"/>
  <c r="AO10" i="68" s="1"/>
  <c r="AO27" i="68" s="1"/>
  <c r="AD101" i="1"/>
  <c r="AD10" i="68" s="1"/>
  <c r="AD27" i="68" s="1"/>
  <c r="S10" i="68"/>
  <c r="S27" i="68" s="1"/>
  <c r="AQ103" i="1"/>
  <c r="AQ12" i="68" s="1"/>
  <c r="AQ29" i="68" s="1"/>
  <c r="AF103" i="1"/>
  <c r="AF12" i="68" s="1"/>
  <c r="AF29" i="68" s="1"/>
  <c r="J12" i="68"/>
  <c r="Z108" i="1"/>
  <c r="Z4" i="69" s="1"/>
  <c r="AK108" i="1"/>
  <c r="AK4" i="69" s="1"/>
  <c r="O4" i="69"/>
  <c r="S5" i="69"/>
  <c r="AO109" i="1"/>
  <c r="AO5" i="69" s="1"/>
  <c r="AD109" i="1"/>
  <c r="AD5" i="69" s="1"/>
  <c r="AD27" i="69" s="1"/>
  <c r="J7" i="69"/>
  <c r="AF111" i="1"/>
  <c r="AF7" i="69" s="1"/>
  <c r="AQ111" i="1"/>
  <c r="AQ7" i="69" s="1"/>
  <c r="O8" i="69"/>
  <c r="AK112" i="1"/>
  <c r="AK8" i="69"/>
  <c r="Z112" i="1"/>
  <c r="Z8" i="69"/>
  <c r="Z25" i="69" s="1"/>
  <c r="AO113" i="1"/>
  <c r="AO9" i="69" s="1"/>
  <c r="S9" i="69"/>
  <c r="S48" i="71" s="1"/>
  <c r="AD113" i="1"/>
  <c r="AD9" i="69" s="1"/>
  <c r="AD26" i="69"/>
  <c r="AB116" i="1"/>
  <c r="AB12" i="69"/>
  <c r="AB29" i="69" s="1"/>
  <c r="F12" i="69"/>
  <c r="AM116" i="1"/>
  <c r="AM12" i="69" s="1"/>
  <c r="C21" i="68"/>
  <c r="AD9" i="1"/>
  <c r="AD9" i="5" s="1"/>
  <c r="AD26" i="5" s="1"/>
  <c r="R26" i="64"/>
  <c r="O28" i="63"/>
  <c r="AB26" i="67"/>
  <c r="AB22" i="67"/>
  <c r="AD85" i="1"/>
  <c r="AD7" i="67"/>
  <c r="Y5" i="1"/>
  <c r="Y5" i="5" s="1"/>
  <c r="Y23" i="5"/>
  <c r="C5" i="5"/>
  <c r="C26" i="5" s="1"/>
  <c r="AN6" i="1"/>
  <c r="AN6" i="5" s="1"/>
  <c r="AN23" i="5" s="1"/>
  <c r="G6" i="5"/>
  <c r="G23" i="5"/>
  <c r="AG7" i="1"/>
  <c r="AG7" i="5"/>
  <c r="AR7" i="1"/>
  <c r="AR7" i="5"/>
  <c r="AR24" i="5" s="1"/>
  <c r="K49" i="5" s="1"/>
  <c r="Y7" i="8" s="1"/>
  <c r="K7" i="5"/>
  <c r="AL8" i="1"/>
  <c r="AL8" i="5" s="1"/>
  <c r="AL25" i="5" s="1"/>
  <c r="P8" i="5"/>
  <c r="P25" i="5" s="1"/>
  <c r="AA8" i="1"/>
  <c r="AA8" i="5"/>
  <c r="AA25" i="5" s="1"/>
  <c r="AE9" i="1"/>
  <c r="AE9" i="5" s="1"/>
  <c r="T9" i="5"/>
  <c r="T26" i="5" s="1"/>
  <c r="K11" i="5"/>
  <c r="AR11" i="1"/>
  <c r="AR11" i="5" s="1"/>
  <c r="AG11" i="1"/>
  <c r="AG11" i="5" s="1"/>
  <c r="AC12" i="1"/>
  <c r="AC12" i="5" s="1"/>
  <c r="AC29" i="5" s="1"/>
  <c r="G12" i="5"/>
  <c r="G29" i="5" s="1"/>
  <c r="AN12" i="1"/>
  <c r="AN12" i="5" s="1"/>
  <c r="AN29" i="5" s="1"/>
  <c r="AR17" i="1"/>
  <c r="AR4" i="64" s="1"/>
  <c r="F33" i="64" s="1"/>
  <c r="K4" i="64"/>
  <c r="AG17" i="1"/>
  <c r="AG4" i="64"/>
  <c r="AG21" i="64" s="1"/>
  <c r="P5" i="64"/>
  <c r="P18" i="71"/>
  <c r="AA18" i="1"/>
  <c r="AA5" i="64"/>
  <c r="C6" i="64"/>
  <c r="C23" i="64"/>
  <c r="AJ19" i="1"/>
  <c r="AJ6" i="64" s="1"/>
  <c r="AJ23" i="64"/>
  <c r="AN20" i="1"/>
  <c r="AN7" i="64"/>
  <c r="AC20" i="1"/>
  <c r="AC7" i="64" s="1"/>
  <c r="G7" i="64"/>
  <c r="AG21" i="1"/>
  <c r="AG8" i="64" s="1"/>
  <c r="AR21" i="1"/>
  <c r="AR8" i="64" s="1"/>
  <c r="K8" i="64"/>
  <c r="AA22" i="1"/>
  <c r="AA9" i="64" s="1"/>
  <c r="P9" i="64"/>
  <c r="P22" i="71" s="1"/>
  <c r="K10" i="64"/>
  <c r="C39" i="64" s="1"/>
  <c r="E52" i="64" s="1"/>
  <c r="S23" i="8" s="1"/>
  <c r="AG23" i="1"/>
  <c r="AG10" i="64"/>
  <c r="AG27" i="64" s="1"/>
  <c r="AR23" i="1"/>
  <c r="AR10" i="64" s="1"/>
  <c r="AL24" i="1"/>
  <c r="AL11" i="64" s="1"/>
  <c r="P11" i="64"/>
  <c r="P28" i="64" s="1"/>
  <c r="P24" i="71"/>
  <c r="AR25" i="1"/>
  <c r="AR12" i="64" s="1"/>
  <c r="K12" i="64"/>
  <c r="AG25" i="1"/>
  <c r="AG12" i="64"/>
  <c r="M54" i="64" s="1"/>
  <c r="AA25" i="8" s="1"/>
  <c r="AN30" i="1"/>
  <c r="AN4" i="63" s="1"/>
  <c r="AC17" i="71" s="1"/>
  <c r="AC30" i="1"/>
  <c r="AC4" i="63" s="1"/>
  <c r="AC21" i="63" s="1"/>
  <c r="AR31" i="1"/>
  <c r="AR5" i="63" s="1"/>
  <c r="K5" i="63"/>
  <c r="AG31" i="1"/>
  <c r="AG5" i="63" s="1"/>
  <c r="AC32" i="1"/>
  <c r="AC6" i="63" s="1"/>
  <c r="AC23" i="63" s="1"/>
  <c r="AN32" i="1"/>
  <c r="AN6" i="63" s="1"/>
  <c r="G6" i="63"/>
  <c r="C7" i="63"/>
  <c r="C20" i="71"/>
  <c r="Y33" i="1"/>
  <c r="Y7" i="63"/>
  <c r="Y24" i="63" s="1"/>
  <c r="AN34" i="1"/>
  <c r="AN8" i="63" s="1"/>
  <c r="AC21" i="71"/>
  <c r="AC34" i="1"/>
  <c r="AC8" i="63"/>
  <c r="AC25" i="63" s="1"/>
  <c r="G8" i="63"/>
  <c r="G25" i="63" s="1"/>
  <c r="Y35" i="1"/>
  <c r="Y9" i="63" s="1"/>
  <c r="C9" i="63"/>
  <c r="AJ35" i="1"/>
  <c r="AJ9" i="63"/>
  <c r="AE35" i="1"/>
  <c r="AE9" i="63"/>
  <c r="AP35" i="1"/>
  <c r="AP9" i="63" s="1"/>
  <c r="AE22" i="71" s="1"/>
  <c r="K11" i="63"/>
  <c r="AG37" i="1"/>
  <c r="AG11" i="63" s="1"/>
  <c r="AR37" i="1"/>
  <c r="AR11" i="63" s="1"/>
  <c r="AL38" i="1"/>
  <c r="AL12" i="63" s="1"/>
  <c r="AA25" i="71" s="1"/>
  <c r="AA38" i="1"/>
  <c r="AA12" i="63" s="1"/>
  <c r="AA29" i="63" s="1"/>
  <c r="P12" i="63"/>
  <c r="AE43" i="1"/>
  <c r="AE4" i="62" s="1"/>
  <c r="AE21" i="62" s="1"/>
  <c r="T4" i="62"/>
  <c r="T4" i="71" s="1"/>
  <c r="Y45" i="1"/>
  <c r="Y6" i="62" s="1"/>
  <c r="C6" i="62"/>
  <c r="AJ45" i="1"/>
  <c r="AJ6" i="62"/>
  <c r="AJ23" i="62" s="1"/>
  <c r="P7" i="62"/>
  <c r="P24" i="62" s="1"/>
  <c r="AL46" i="1"/>
  <c r="AL7" i="62" s="1"/>
  <c r="AA46" i="1"/>
  <c r="AA7" i="62" s="1"/>
  <c r="AA24" i="62" s="1"/>
  <c r="AE47" i="1"/>
  <c r="AE8" i="62" s="1"/>
  <c r="AE25" i="62" s="1"/>
  <c r="T8" i="62"/>
  <c r="AP47" i="1"/>
  <c r="AP8" i="62" s="1"/>
  <c r="AJ49" i="1"/>
  <c r="AJ10" i="62" s="1"/>
  <c r="AJ27" i="62" s="1"/>
  <c r="Y49" i="1"/>
  <c r="Y10" i="62" s="1"/>
  <c r="C10" i="62"/>
  <c r="AL50" i="1"/>
  <c r="AL11" i="62" s="1"/>
  <c r="P11" i="62"/>
  <c r="P11" i="71" s="1"/>
  <c r="AA50" i="1"/>
  <c r="AA11" i="62" s="1"/>
  <c r="G6" i="65"/>
  <c r="G6" i="71" s="1"/>
  <c r="AN58" i="1"/>
  <c r="AN6" i="65"/>
  <c r="AN23" i="65" s="1"/>
  <c r="AC58" i="1"/>
  <c r="AC6" i="65"/>
  <c r="AC23" i="65" s="1"/>
  <c r="K7" i="65"/>
  <c r="AG59" i="1"/>
  <c r="AG7" i="65" s="1"/>
  <c r="AG24" i="65" s="1"/>
  <c r="AA60" i="1"/>
  <c r="AA8" i="65" s="1"/>
  <c r="AA25" i="65" s="1"/>
  <c r="P8" i="65"/>
  <c r="AL60" i="1"/>
  <c r="AL8" i="65" s="1"/>
  <c r="AP61" i="1"/>
  <c r="AP9" i="65" s="1"/>
  <c r="AE61" i="1"/>
  <c r="AE9" i="65" s="1"/>
  <c r="T9" i="65"/>
  <c r="AA62" i="1"/>
  <c r="AA10" i="65" s="1"/>
  <c r="AA27" i="65" s="1"/>
  <c r="P10" i="65"/>
  <c r="AL62" i="1"/>
  <c r="AL10" i="65" s="1"/>
  <c r="AE63" i="1"/>
  <c r="AE11" i="65" s="1"/>
  <c r="T11" i="65"/>
  <c r="AP63" i="1"/>
  <c r="AP11" i="65" s="1"/>
  <c r="AE11" i="71" s="1"/>
  <c r="Y69" i="1"/>
  <c r="Y4" i="66" s="1"/>
  <c r="C4" i="66"/>
  <c r="C21" i="66" s="1"/>
  <c r="G5" i="66"/>
  <c r="AN70" i="1"/>
  <c r="AN5" i="66" s="1"/>
  <c r="AC70" i="1"/>
  <c r="AC5" i="66" s="1"/>
  <c r="AC22" i="66" s="1"/>
  <c r="T6" i="66"/>
  <c r="T23" i="66" s="1"/>
  <c r="AE71" i="1"/>
  <c r="AE6" i="66" s="1"/>
  <c r="AE23" i="66" s="1"/>
  <c r="AP71" i="1"/>
  <c r="AP6" i="66" s="1"/>
  <c r="AP23" i="66"/>
  <c r="AJ75" i="1"/>
  <c r="AJ10" i="66"/>
  <c r="C10" i="66"/>
  <c r="C27" i="66"/>
  <c r="Y75" i="1"/>
  <c r="Y10" i="66"/>
  <c r="Y27" i="66" s="1"/>
  <c r="AL76" i="1"/>
  <c r="AL11" i="66" s="1"/>
  <c r="AA76" i="1"/>
  <c r="AA11" i="66" s="1"/>
  <c r="AA28" i="66" s="1"/>
  <c r="P11" i="66"/>
  <c r="AP77" i="1"/>
  <c r="AP12" i="66" s="1"/>
  <c r="AP29" i="66" s="1"/>
  <c r="AE77" i="1"/>
  <c r="AE12" i="66"/>
  <c r="AE29" i="66" s="1"/>
  <c r="T12" i="66"/>
  <c r="T29" i="66" s="1"/>
  <c r="AJ83" i="1"/>
  <c r="AJ5" i="67" s="1"/>
  <c r="AJ17" i="67" s="1"/>
  <c r="Y83" i="1"/>
  <c r="Y5" i="67" s="1"/>
  <c r="C5" i="67"/>
  <c r="C27" i="67" s="1"/>
  <c r="AC84" i="1"/>
  <c r="AC6" i="67" s="1"/>
  <c r="AC23" i="67" s="1"/>
  <c r="G6" i="67"/>
  <c r="G32" i="71" s="1"/>
  <c r="AN84" i="1"/>
  <c r="AN6" i="67" s="1"/>
  <c r="AN23" i="67" s="1"/>
  <c r="AR85" i="1"/>
  <c r="AR7" i="67" s="1"/>
  <c r="K7" i="67"/>
  <c r="AG85" i="1"/>
  <c r="AG7" i="67" s="1"/>
  <c r="M49" i="67" s="1"/>
  <c r="AA85" i="8" s="1"/>
  <c r="AL86" i="1"/>
  <c r="AL8" i="67" s="1"/>
  <c r="AL25" i="67" s="1"/>
  <c r="P8" i="67"/>
  <c r="AA86" i="1"/>
  <c r="AA8" i="67"/>
  <c r="AA25" i="67" s="1"/>
  <c r="AG87" i="1"/>
  <c r="AG9" i="67" s="1"/>
  <c r="AR87" i="1"/>
  <c r="AR9" i="67" s="1"/>
  <c r="K9" i="67"/>
  <c r="P10" i="67"/>
  <c r="AA88" i="1"/>
  <c r="AA10" i="67"/>
  <c r="AA27" i="67" s="1"/>
  <c r="AL88" i="1"/>
  <c r="AL10" i="67" s="1"/>
  <c r="AN90" i="1"/>
  <c r="AN12" i="67"/>
  <c r="AC90" i="1"/>
  <c r="AC12" i="67"/>
  <c r="G12" i="67"/>
  <c r="T4" i="68"/>
  <c r="T17" i="68" s="1"/>
  <c r="AP95" i="1"/>
  <c r="AP4" i="68"/>
  <c r="AP21" i="68" s="1"/>
  <c r="AJ97" i="1"/>
  <c r="AJ6" i="68" s="1"/>
  <c r="AJ23" i="68" s="1"/>
  <c r="Y97" i="1"/>
  <c r="Y6" i="68" s="1"/>
  <c r="Y23" i="68" s="1"/>
  <c r="C6" i="68"/>
  <c r="C23" i="68" s="1"/>
  <c r="AC98" i="1"/>
  <c r="AC7" i="68" s="1"/>
  <c r="AN98" i="1"/>
  <c r="AN7" i="68"/>
  <c r="AN24" i="68" s="1"/>
  <c r="K8" i="68"/>
  <c r="AG99" i="1"/>
  <c r="AG8" i="68"/>
  <c r="M50" i="68" s="1"/>
  <c r="AA99" i="8" s="1"/>
  <c r="AR99" i="1"/>
  <c r="AR8" i="68"/>
  <c r="AL100" i="1"/>
  <c r="AL9" i="68"/>
  <c r="AA100" i="1"/>
  <c r="AA9" i="68" s="1"/>
  <c r="AA26" i="68" s="1"/>
  <c r="P9" i="68"/>
  <c r="AP101" i="1"/>
  <c r="AP10" i="68" s="1"/>
  <c r="AP27" i="68"/>
  <c r="AE101" i="1"/>
  <c r="AE10" i="68"/>
  <c r="T10" i="68"/>
  <c r="T27" i="68" s="1"/>
  <c r="G11" i="68"/>
  <c r="AN102" i="1"/>
  <c r="AN11" i="68"/>
  <c r="AC102" i="1"/>
  <c r="AC11" i="68"/>
  <c r="K12" i="68"/>
  <c r="K51" i="71" s="1"/>
  <c r="K62" i="71" s="1"/>
  <c r="AG103" i="1"/>
  <c r="AG12" i="68" s="1"/>
  <c r="T12" i="68"/>
  <c r="T29" i="68" s="1"/>
  <c r="AP103" i="1"/>
  <c r="AP12" i="68" s="1"/>
  <c r="AP29" i="68" s="1"/>
  <c r="AE103" i="1"/>
  <c r="AE12" i="68" s="1"/>
  <c r="AE29" i="68" s="1"/>
  <c r="Y109" i="1"/>
  <c r="Y5" i="69" s="1"/>
  <c r="C5" i="69"/>
  <c r="AJ109" i="1"/>
  <c r="AJ5" i="69" s="1"/>
  <c r="AJ23" i="69"/>
  <c r="AC110" i="1"/>
  <c r="AC6" i="69" s="1"/>
  <c r="G6" i="69"/>
  <c r="AN110" i="1"/>
  <c r="AN6" i="69" s="1"/>
  <c r="C7" i="69"/>
  <c r="Y111" i="1"/>
  <c r="Y7" i="69" s="1"/>
  <c r="T7" i="69"/>
  <c r="T46" i="71" s="1"/>
  <c r="AP111" i="1"/>
  <c r="AP7" i="69"/>
  <c r="AE46" i="71" s="1"/>
  <c r="AE111" i="1"/>
  <c r="AE7" i="69" s="1"/>
  <c r="AE24" i="69" s="1"/>
  <c r="Y113" i="1"/>
  <c r="Y9" i="69"/>
  <c r="C9" i="69"/>
  <c r="C48" i="71" s="1"/>
  <c r="AJ113" i="1"/>
  <c r="AJ9" i="69" s="1"/>
  <c r="Y48" i="71" s="1"/>
  <c r="AN114" i="1"/>
  <c r="AN10" i="69" s="1"/>
  <c r="AC114" i="1"/>
  <c r="AC10" i="69"/>
  <c r="G10" i="69"/>
  <c r="G49" i="71" s="1"/>
  <c r="G27" i="69"/>
  <c r="AE115" i="1"/>
  <c r="AE11" i="69" s="1"/>
  <c r="AE28" i="69" s="1"/>
  <c r="T11" i="69"/>
  <c r="AP115" i="1"/>
  <c r="AP11" i="69"/>
  <c r="O22" i="63"/>
  <c r="AC6" i="1"/>
  <c r="AC6" i="5" s="1"/>
  <c r="AC23" i="5" s="1"/>
  <c r="D29" i="63"/>
  <c r="D25" i="63"/>
  <c r="P22" i="63"/>
  <c r="P26" i="63"/>
  <c r="F12" i="63"/>
  <c r="AP51" i="1"/>
  <c r="AP12" i="62" s="1"/>
  <c r="AE12" i="71" s="1"/>
  <c r="AJ61" i="1"/>
  <c r="AJ9" i="65" s="1"/>
  <c r="AJ26" i="65" s="1"/>
  <c r="Y9" i="71"/>
  <c r="C53" i="64"/>
  <c r="Q24" i="8"/>
  <c r="R25" i="5"/>
  <c r="AJ5" i="1"/>
  <c r="AJ5" i="5" s="1"/>
  <c r="AA4" i="1"/>
  <c r="AA4" i="5" s="1"/>
  <c r="Y19" i="1"/>
  <c r="Y6" i="64" s="1"/>
  <c r="Y23" i="64"/>
  <c r="G11" i="64"/>
  <c r="G24" i="71"/>
  <c r="G4" i="63"/>
  <c r="AP37" i="1"/>
  <c r="AP11" i="63" s="1"/>
  <c r="AE24" i="71" s="1"/>
  <c r="F7" i="62"/>
  <c r="F24" i="62" s="1"/>
  <c r="C26" i="66"/>
  <c r="D17" i="67"/>
  <c r="D21" i="67"/>
  <c r="AK100" i="1"/>
  <c r="AK9" i="68" s="1"/>
  <c r="AC24" i="63"/>
  <c r="J24" i="62"/>
  <c r="N21" i="5"/>
  <c r="N17" i="5"/>
  <c r="J7" i="5"/>
  <c r="J24" i="5" s="1"/>
  <c r="O26" i="5"/>
  <c r="AO5" i="1"/>
  <c r="AO5" i="5"/>
  <c r="AE5" i="1"/>
  <c r="AE5" i="5" s="1"/>
  <c r="AM4" i="1"/>
  <c r="AM4" i="5" s="1"/>
  <c r="AM17" i="5" s="1"/>
  <c r="AC18" i="1"/>
  <c r="AC5" i="64" s="1"/>
  <c r="AC29" i="64" s="1"/>
  <c r="O9" i="64"/>
  <c r="AC22" i="1"/>
  <c r="AC9" i="64"/>
  <c r="AE23" i="1"/>
  <c r="AE10" i="64"/>
  <c r="AE27" i="64" s="1"/>
  <c r="AO23" i="1"/>
  <c r="AO10" i="64" s="1"/>
  <c r="AN24" i="1"/>
  <c r="AN11" i="64" s="1"/>
  <c r="O6" i="63"/>
  <c r="O19" i="71" s="1"/>
  <c r="AJ33" i="1"/>
  <c r="AJ7" i="63" s="1"/>
  <c r="AC36" i="1"/>
  <c r="AC10" i="63" s="1"/>
  <c r="AC27" i="63" s="1"/>
  <c r="P4" i="65"/>
  <c r="P4" i="71" s="1"/>
  <c r="AL56" i="1"/>
  <c r="AL4" i="65" s="1"/>
  <c r="G11" i="66"/>
  <c r="S12" i="66"/>
  <c r="S29" i="66" s="1"/>
  <c r="AR59" i="1"/>
  <c r="AR7" i="65" s="1"/>
  <c r="K9" i="65"/>
  <c r="K26" i="65" s="1"/>
  <c r="D51" i="65" s="1"/>
  <c r="I21" i="64"/>
  <c r="I24" i="64"/>
  <c r="I27" i="64"/>
  <c r="E24" i="63"/>
  <c r="E26" i="63"/>
  <c r="AM22" i="67"/>
  <c r="S26" i="68"/>
  <c r="S22" i="68"/>
  <c r="S24" i="68"/>
  <c r="S28" i="68"/>
  <c r="G54" i="5"/>
  <c r="U12" i="8" s="1"/>
  <c r="D41" i="5"/>
  <c r="V29" i="5"/>
  <c r="H54" i="5" s="1"/>
  <c r="V12" i="8" s="1"/>
  <c r="R23" i="64"/>
  <c r="I25" i="64"/>
  <c r="T25" i="5"/>
  <c r="E27" i="5"/>
  <c r="Q27" i="5"/>
  <c r="Q17" i="64"/>
  <c r="Q22" i="64"/>
  <c r="D24" i="63"/>
  <c r="G49" i="63"/>
  <c r="U33" i="8"/>
  <c r="V24" i="63"/>
  <c r="H49" i="63" s="1"/>
  <c r="V33" i="8" s="1"/>
  <c r="C46" i="65"/>
  <c r="Q56" i="8" s="1"/>
  <c r="D24" i="5"/>
  <c r="AD26" i="62"/>
  <c r="J27" i="65"/>
  <c r="U29" i="5"/>
  <c r="D25" i="5"/>
  <c r="R26" i="5"/>
  <c r="T27" i="5"/>
  <c r="U25" i="64"/>
  <c r="R24" i="64"/>
  <c r="Q25" i="64"/>
  <c r="AL25" i="64"/>
  <c r="Q27" i="65"/>
  <c r="AF28" i="64"/>
  <c r="I23" i="64"/>
  <c r="H27" i="64"/>
  <c r="R27" i="64"/>
  <c r="I28" i="64"/>
  <c r="I23" i="65"/>
  <c r="I17" i="64"/>
  <c r="AL23" i="64"/>
  <c r="Q26" i="64"/>
  <c r="AL29" i="64"/>
  <c r="AL27" i="64"/>
  <c r="D28" i="63"/>
  <c r="AD28" i="62"/>
  <c r="J21" i="65"/>
  <c r="AB24" i="67"/>
  <c r="AA28" i="65"/>
  <c r="E23" i="69"/>
  <c r="C54" i="67"/>
  <c r="Q90" i="8"/>
  <c r="D26" i="63"/>
  <c r="O26" i="63"/>
  <c r="N27" i="63"/>
  <c r="D24" i="62"/>
  <c r="Q26" i="62"/>
  <c r="AQ28" i="62"/>
  <c r="I29" i="62"/>
  <c r="Q21" i="65"/>
  <c r="J26" i="66"/>
  <c r="AN24" i="69"/>
  <c r="Q23" i="62"/>
  <c r="S27" i="65"/>
  <c r="E26" i="65"/>
  <c r="Q27" i="66"/>
  <c r="S28" i="66"/>
  <c r="U29" i="66"/>
  <c r="N29" i="68"/>
  <c r="E29" i="69"/>
  <c r="D27" i="65"/>
  <c r="AD24" i="66"/>
  <c r="E24" i="69"/>
  <c r="R24" i="65"/>
  <c r="AM24" i="65"/>
  <c r="U28" i="65"/>
  <c r="D24" i="66"/>
  <c r="C51" i="68"/>
  <c r="Q100" i="8"/>
  <c r="K26" i="68"/>
  <c r="D51" i="68"/>
  <c r="R100" i="8" s="1"/>
  <c r="B25" i="68"/>
  <c r="AP114" i="1"/>
  <c r="AP10" i="69"/>
  <c r="AE114" i="1"/>
  <c r="AE10" i="69"/>
  <c r="AA115" i="1"/>
  <c r="AA11" i="69"/>
  <c r="AA28" i="69" s="1"/>
  <c r="AE116" i="1"/>
  <c r="AE12" i="69" s="1"/>
  <c r="D29" i="67"/>
  <c r="R23" i="68"/>
  <c r="I24" i="69"/>
  <c r="K4" i="5"/>
  <c r="AR4" i="1"/>
  <c r="AR4" i="5" s="1"/>
  <c r="AG4" i="1"/>
  <c r="AG4" i="5" s="1"/>
  <c r="AR10" i="1"/>
  <c r="AR10" i="5" s="1"/>
  <c r="F39" i="5" s="1"/>
  <c r="K10" i="5"/>
  <c r="AR12" i="1"/>
  <c r="AR12" i="5" s="1"/>
  <c r="K12" i="5"/>
  <c r="C41" i="5" s="1"/>
  <c r="E54" i="5" s="1"/>
  <c r="S12" i="8" s="1"/>
  <c r="K5" i="64"/>
  <c r="AR18" i="1"/>
  <c r="AR5" i="64" s="1"/>
  <c r="AR22" i="1"/>
  <c r="AR9" i="64" s="1"/>
  <c r="K9" i="64"/>
  <c r="C51" i="64" s="1"/>
  <c r="Q22" i="8" s="1"/>
  <c r="AG24" i="1"/>
  <c r="AG11" i="64"/>
  <c r="M53" i="64" s="1"/>
  <c r="AA24" i="8" s="1"/>
  <c r="AR24" i="1"/>
  <c r="AR11" i="64"/>
  <c r="AR30" i="1"/>
  <c r="AR4" i="63"/>
  <c r="F33" i="63" s="1"/>
  <c r="AG30" i="1"/>
  <c r="AG4" i="63" s="1"/>
  <c r="M46" i="63" s="1"/>
  <c r="AA30" i="8" s="1"/>
  <c r="K6" i="63"/>
  <c r="AG32" i="1"/>
  <c r="AG6" i="63" s="1"/>
  <c r="K10" i="63"/>
  <c r="AR36" i="1"/>
  <c r="AR10" i="63" s="1"/>
  <c r="G39" i="63" s="1"/>
  <c r="L52" i="63" s="1"/>
  <c r="Z36" i="8" s="1"/>
  <c r="AR27" i="63"/>
  <c r="K52" i="63" s="1"/>
  <c r="Y36" i="8" s="1"/>
  <c r="K5" i="62"/>
  <c r="K25" i="62" s="1"/>
  <c r="D50" i="62" s="1"/>
  <c r="R47" i="8" s="1"/>
  <c r="AR44" i="1"/>
  <c r="AR5" i="62" s="1"/>
  <c r="AR50" i="1"/>
  <c r="AR11" i="62" s="1"/>
  <c r="K11" i="62"/>
  <c r="K8" i="65"/>
  <c r="AR60" i="1"/>
  <c r="AR8" i="65"/>
  <c r="AR72" i="1"/>
  <c r="AR7" i="66" s="1"/>
  <c r="K7" i="66"/>
  <c r="K11" i="66"/>
  <c r="K28" i="66"/>
  <c r="D53" i="66" s="1"/>
  <c r="R76" i="8" s="1"/>
  <c r="AR76" i="1"/>
  <c r="AR11" i="66" s="1"/>
  <c r="K8" i="67"/>
  <c r="AG86" i="1"/>
  <c r="AG8" i="67" s="1"/>
  <c r="AR88" i="1"/>
  <c r="AR10" i="67" s="1"/>
  <c r="K10" i="67"/>
  <c r="K27" i="67"/>
  <c r="D52" i="67" s="1"/>
  <c r="R88" i="8" s="1"/>
  <c r="AG98" i="1"/>
  <c r="AG7" i="68"/>
  <c r="M49" i="68" s="1"/>
  <c r="AA98" i="8" s="1"/>
  <c r="AR98" i="1"/>
  <c r="AR7" i="68" s="1"/>
  <c r="J49" i="68" s="1"/>
  <c r="X98" i="8" s="1"/>
  <c r="AG100" i="1"/>
  <c r="AG9" i="68"/>
  <c r="AG26" i="68" s="1"/>
  <c r="AR100" i="1"/>
  <c r="AR9" i="68"/>
  <c r="G38" i="68" s="1"/>
  <c r="K4" i="69"/>
  <c r="AR108" i="1"/>
  <c r="AR4" i="69" s="1"/>
  <c r="AG110" i="1"/>
  <c r="AG6" i="69"/>
  <c r="AR110" i="1"/>
  <c r="AR6" i="69"/>
  <c r="K8" i="69"/>
  <c r="AG112" i="1"/>
  <c r="AG8" i="69" s="1"/>
  <c r="C10" i="69"/>
  <c r="C49" i="71" s="1"/>
  <c r="Y114" i="1"/>
  <c r="Y10" i="69"/>
  <c r="AG114" i="1"/>
  <c r="AG10" i="69" s="1"/>
  <c r="AR114" i="1"/>
  <c r="AR10" i="69" s="1"/>
  <c r="AG49" i="71" s="1"/>
  <c r="M60" i="71" s="1"/>
  <c r="J23" i="67"/>
  <c r="U23" i="67"/>
  <c r="AN26" i="67"/>
  <c r="AM28" i="67"/>
  <c r="E27" i="68"/>
  <c r="H29" i="68"/>
  <c r="R28" i="69"/>
  <c r="V17" i="68"/>
  <c r="H47" i="68" s="1"/>
  <c r="V96" i="8" s="1"/>
  <c r="C53" i="68"/>
  <c r="Q102" i="8"/>
  <c r="K28" i="68"/>
  <c r="D53" i="68"/>
  <c r="R102" i="8" s="1"/>
  <c r="J24" i="68"/>
  <c r="J26" i="68"/>
  <c r="H29" i="69"/>
  <c r="E34" i="5"/>
  <c r="I47" i="5" s="1"/>
  <c r="W5" i="8" s="1"/>
  <c r="M29" i="64"/>
  <c r="AB24" i="5"/>
  <c r="AB22" i="5"/>
  <c r="P26" i="5"/>
  <c r="P22" i="5"/>
  <c r="P28" i="5"/>
  <c r="AC26" i="5"/>
  <c r="AC27" i="5"/>
  <c r="F51" i="62"/>
  <c r="T48" i="8" s="1"/>
  <c r="M26" i="62"/>
  <c r="AM17" i="65"/>
  <c r="O22" i="65"/>
  <c r="O26" i="65"/>
  <c r="O24" i="65"/>
  <c r="D25" i="65"/>
  <c r="D29" i="68"/>
  <c r="D22" i="68"/>
  <c r="D25" i="68"/>
  <c r="D23" i="68"/>
  <c r="D27" i="68"/>
  <c r="D26" i="68"/>
  <c r="Y22" i="68"/>
  <c r="Y24" i="68"/>
  <c r="AJ22" i="68"/>
  <c r="AJ21" i="68"/>
  <c r="AJ26" i="68"/>
  <c r="AE24" i="64"/>
  <c r="F27" i="5"/>
  <c r="F22" i="5"/>
  <c r="F24" i="5"/>
  <c r="F26" i="5"/>
  <c r="F28" i="5"/>
  <c r="F46" i="67"/>
  <c r="T82" i="8" s="1"/>
  <c r="M17" i="67"/>
  <c r="M21" i="67"/>
  <c r="D17" i="65"/>
  <c r="D29" i="65"/>
  <c r="D26" i="65"/>
  <c r="D28" i="65"/>
  <c r="D24" i="65"/>
  <c r="D21" i="65"/>
  <c r="D22" i="65"/>
  <c r="D23" i="65"/>
  <c r="H21" i="64"/>
  <c r="H17" i="64"/>
  <c r="C22" i="64"/>
  <c r="C24" i="64"/>
  <c r="N22" i="64"/>
  <c r="N23" i="64"/>
  <c r="N25" i="64"/>
  <c r="B48" i="66"/>
  <c r="P71" i="8"/>
  <c r="M49" i="66"/>
  <c r="AA72" i="8"/>
  <c r="AG24" i="66"/>
  <c r="G53" i="66"/>
  <c r="U76" i="8" s="1"/>
  <c r="V28" i="66"/>
  <c r="H53" i="66" s="1"/>
  <c r="V76" i="8" s="1"/>
  <c r="C47" i="66"/>
  <c r="Q70" i="8" s="1"/>
  <c r="J54" i="66"/>
  <c r="X77" i="8" s="1"/>
  <c r="I17" i="65"/>
  <c r="AC22" i="67"/>
  <c r="AQ28" i="64"/>
  <c r="AB17" i="65"/>
  <c r="Q24" i="5"/>
  <c r="F23" i="5"/>
  <c r="Q28" i="5"/>
  <c r="AC28" i="5"/>
  <c r="M27" i="62"/>
  <c r="R21" i="62"/>
  <c r="R17" i="62"/>
  <c r="Q17" i="66"/>
  <c r="V28" i="67"/>
  <c r="H53" i="67" s="1"/>
  <c r="V89" i="8" s="1"/>
  <c r="H23" i="63"/>
  <c r="F22" i="65"/>
  <c r="Q23" i="65"/>
  <c r="Q28" i="65"/>
  <c r="Q17" i="65"/>
  <c r="Q22" i="65"/>
  <c r="AJ23" i="65"/>
  <c r="AP28" i="68"/>
  <c r="B51" i="64"/>
  <c r="P22" i="8" s="1"/>
  <c r="C49" i="68"/>
  <c r="Q98" i="8" s="1"/>
  <c r="K24" i="68"/>
  <c r="D49" i="68" s="1"/>
  <c r="R98" i="8" s="1"/>
  <c r="J53" i="68"/>
  <c r="X102" i="8" s="1"/>
  <c r="R22" i="63"/>
  <c r="R29" i="63"/>
  <c r="E21" i="67"/>
  <c r="E17" i="67"/>
  <c r="I28" i="67"/>
  <c r="I21" i="67"/>
  <c r="V24" i="64"/>
  <c r="H49" i="64" s="1"/>
  <c r="V20" i="8" s="1"/>
  <c r="B47" i="68"/>
  <c r="P96" i="8"/>
  <c r="B26" i="68"/>
  <c r="B21" i="68"/>
  <c r="B24" i="68"/>
  <c r="F49" i="68"/>
  <c r="T98" i="8" s="1"/>
  <c r="B54" i="69"/>
  <c r="P116" i="8" s="1"/>
  <c r="J17" i="5"/>
  <c r="AM22" i="5"/>
  <c r="F17" i="5"/>
  <c r="AK28" i="5"/>
  <c r="R26" i="62"/>
  <c r="N17" i="64"/>
  <c r="K22" i="66"/>
  <c r="P17" i="67"/>
  <c r="B28" i="68"/>
  <c r="H17" i="63"/>
  <c r="H28" i="63"/>
  <c r="H27" i="63"/>
  <c r="AK23" i="63"/>
  <c r="H24" i="63"/>
  <c r="H25" i="63"/>
  <c r="G17" i="66"/>
  <c r="R17" i="66"/>
  <c r="R28" i="66"/>
  <c r="R29" i="66"/>
  <c r="R24" i="66"/>
  <c r="R27" i="66"/>
  <c r="I29" i="67"/>
  <c r="AG17" i="66"/>
  <c r="F49" i="66"/>
  <c r="T72" i="8"/>
  <c r="B51" i="66"/>
  <c r="P74" i="8" s="1"/>
  <c r="B26" i="66"/>
  <c r="V26" i="67"/>
  <c r="H51" i="67"/>
  <c r="V87" i="8" s="1"/>
  <c r="C28" i="64"/>
  <c r="N29" i="64"/>
  <c r="I17" i="69"/>
  <c r="I21" i="69"/>
  <c r="AI27" i="65"/>
  <c r="AI21" i="65"/>
  <c r="V24" i="67"/>
  <c r="H49" i="67" s="1"/>
  <c r="V85" i="8" s="1"/>
  <c r="V29" i="67"/>
  <c r="H54" i="67" s="1"/>
  <c r="V90" i="8" s="1"/>
  <c r="V25" i="67"/>
  <c r="H50" i="67" s="1"/>
  <c r="V86" i="8"/>
  <c r="V23" i="67"/>
  <c r="H48" i="67"/>
  <c r="V84" i="8" s="1"/>
  <c r="V27" i="67"/>
  <c r="H52" i="67" s="1"/>
  <c r="V88" i="8" s="1"/>
  <c r="V22" i="67"/>
  <c r="AQ22" i="64"/>
  <c r="G22" i="5"/>
  <c r="Q22" i="5"/>
  <c r="Q26" i="5"/>
  <c r="J23" i="5"/>
  <c r="E24" i="5"/>
  <c r="P24" i="5"/>
  <c r="J25" i="5"/>
  <c r="AD27" i="5"/>
  <c r="R28" i="62"/>
  <c r="R24" i="62"/>
  <c r="AI25" i="65"/>
  <c r="AK22" i="66"/>
  <c r="I24" i="67"/>
  <c r="C27" i="64"/>
  <c r="I21" i="66"/>
  <c r="I23" i="66"/>
  <c r="I25" i="66"/>
  <c r="I26" i="66"/>
  <c r="T25" i="66"/>
  <c r="T22" i="66"/>
  <c r="B46" i="65"/>
  <c r="P56" i="8" s="1"/>
  <c r="M50" i="65"/>
  <c r="AA60" i="8" s="1"/>
  <c r="N28" i="64"/>
  <c r="K26" i="66"/>
  <c r="D51" i="66"/>
  <c r="R74" i="8" s="1"/>
  <c r="I27" i="65"/>
  <c r="AC28" i="67"/>
  <c r="AC24" i="5"/>
  <c r="R27" i="5"/>
  <c r="C26" i="64"/>
  <c r="AB22" i="65"/>
  <c r="AK26" i="66"/>
  <c r="I26" i="67"/>
  <c r="B22" i="68"/>
  <c r="AJ24" i="64"/>
  <c r="AE26" i="64"/>
  <c r="H21" i="63"/>
  <c r="AP26" i="68"/>
  <c r="D28" i="68"/>
  <c r="AI17" i="64"/>
  <c r="F53" i="67"/>
  <c r="T89" i="8" s="1"/>
  <c r="AK24" i="5"/>
  <c r="Y26" i="64"/>
  <c r="AK24" i="63"/>
  <c r="AD23" i="62"/>
  <c r="I27" i="67"/>
  <c r="Q28" i="64"/>
  <c r="AD21" i="62"/>
  <c r="AO26" i="62"/>
  <c r="AF28" i="62"/>
  <c r="Q25" i="65"/>
  <c r="AC26" i="65"/>
  <c r="I17" i="66"/>
  <c r="T26" i="66"/>
  <c r="AK24" i="67"/>
  <c r="E25" i="62"/>
  <c r="Q28" i="66"/>
  <c r="AJ17" i="68"/>
  <c r="K23" i="63"/>
  <c r="D48" i="63" s="1"/>
  <c r="R32" i="8" s="1"/>
  <c r="AD24" i="68"/>
  <c r="F24" i="63"/>
  <c r="P24" i="63"/>
  <c r="G27" i="63"/>
  <c r="U29" i="62"/>
  <c r="AC24" i="65"/>
  <c r="AK24" i="65"/>
  <c r="X26" i="66"/>
  <c r="N24" i="67"/>
  <c r="E23" i="68"/>
  <c r="E23" i="64"/>
  <c r="T25" i="64"/>
  <c r="E23" i="62"/>
  <c r="F27" i="62"/>
  <c r="F24" i="65"/>
  <c r="I26" i="65"/>
  <c r="AK28" i="65"/>
  <c r="T29" i="65"/>
  <c r="Q26" i="66"/>
  <c r="U28" i="67"/>
  <c r="AJ28" i="68"/>
  <c r="AL29" i="68"/>
  <c r="AB24" i="69"/>
  <c r="AB28" i="69"/>
  <c r="G48" i="69"/>
  <c r="U110" i="8" s="1"/>
  <c r="AA28" i="5"/>
  <c r="AA26" i="5"/>
  <c r="AP26" i="64"/>
  <c r="F21" i="62"/>
  <c r="R23" i="62"/>
  <c r="I24" i="65"/>
  <c r="E25" i="65"/>
  <c r="E25" i="67"/>
  <c r="P26" i="67"/>
  <c r="AD28" i="68"/>
  <c r="Q24" i="65"/>
  <c r="F26" i="65"/>
  <c r="Q26" i="65"/>
  <c r="C27" i="65"/>
  <c r="AJ27" i="65"/>
  <c r="E23" i="66"/>
  <c r="N25" i="66"/>
  <c r="Q24" i="67"/>
  <c r="N25" i="68"/>
  <c r="U25" i="68"/>
  <c r="AO26" i="68"/>
  <c r="J27" i="69"/>
  <c r="U27" i="69"/>
  <c r="E27" i="65"/>
  <c r="I29" i="66"/>
  <c r="AM24" i="67"/>
  <c r="AD21" i="68"/>
  <c r="E25" i="68"/>
  <c r="R23" i="69"/>
  <c r="E35" i="5"/>
  <c r="I48" i="5" s="1"/>
  <c r="W6" i="8" s="1"/>
  <c r="V17" i="64"/>
  <c r="H47" i="64" s="1"/>
  <c r="V18" i="8" s="1"/>
  <c r="G46" i="64"/>
  <c r="U17" i="8" s="1"/>
  <c r="B49" i="64"/>
  <c r="P20" i="8" s="1"/>
  <c r="J21" i="67"/>
  <c r="U21" i="67"/>
  <c r="G24" i="69"/>
  <c r="G26" i="69"/>
  <c r="T24" i="68"/>
  <c r="AJ24" i="68"/>
  <c r="E24" i="68"/>
  <c r="E27" i="69"/>
  <c r="Y26" i="68"/>
  <c r="AI27" i="5"/>
  <c r="I25" i="68"/>
  <c r="N28" i="68"/>
  <c r="X28" i="68"/>
  <c r="AD17" i="5"/>
  <c r="AD23" i="5"/>
  <c r="AD29" i="5"/>
  <c r="AD22" i="5"/>
  <c r="AL26" i="5"/>
  <c r="H28" i="5"/>
  <c r="H24" i="5"/>
  <c r="H23" i="5"/>
  <c r="H22" i="5"/>
  <c r="H17" i="5"/>
  <c r="R29" i="5"/>
  <c r="R23" i="5"/>
  <c r="R21" i="5"/>
  <c r="R22" i="5"/>
  <c r="R17" i="5"/>
  <c r="R28" i="5"/>
  <c r="AD25" i="5"/>
  <c r="H21" i="62"/>
  <c r="H24" i="62"/>
  <c r="H29" i="62"/>
  <c r="H25" i="62"/>
  <c r="H22" i="62"/>
  <c r="H28" i="62"/>
  <c r="H17" i="62"/>
  <c r="AB25" i="62"/>
  <c r="AB23" i="62"/>
  <c r="AB27" i="62"/>
  <c r="AB29" i="62"/>
  <c r="AB22" i="62"/>
  <c r="P21" i="5"/>
  <c r="P17" i="5"/>
  <c r="AL24" i="63"/>
  <c r="AL17" i="5"/>
  <c r="AL24" i="5"/>
  <c r="AL23" i="5"/>
  <c r="AL22" i="5"/>
  <c r="AL21" i="5"/>
  <c r="AL28" i="5"/>
  <c r="H29" i="5"/>
  <c r="J22" i="64"/>
  <c r="J26" i="64"/>
  <c r="D22" i="69"/>
  <c r="D27" i="69"/>
  <c r="D17" i="69"/>
  <c r="D23" i="69"/>
  <c r="Z24" i="5"/>
  <c r="D28" i="69"/>
  <c r="Z22" i="5"/>
  <c r="X25" i="5"/>
  <c r="U24" i="64"/>
  <c r="J22" i="66"/>
  <c r="J25" i="66"/>
  <c r="J24" i="66"/>
  <c r="U25" i="66"/>
  <c r="U26" i="66"/>
  <c r="U21" i="66"/>
  <c r="U17" i="66"/>
  <c r="U23" i="66"/>
  <c r="AL24" i="67"/>
  <c r="AE23" i="5"/>
  <c r="AD22" i="64"/>
  <c r="F21" i="69"/>
  <c r="O22" i="69"/>
  <c r="O28" i="69"/>
  <c r="O24" i="69"/>
  <c r="O27" i="69"/>
  <c r="K17" i="63"/>
  <c r="D47" i="63"/>
  <c r="R31" i="8" s="1"/>
  <c r="C46" i="63"/>
  <c r="Q30" i="8" s="1"/>
  <c r="H26" i="5"/>
  <c r="G24" i="63"/>
  <c r="G22" i="63"/>
  <c r="R24" i="63"/>
  <c r="R25" i="63"/>
  <c r="R21" i="63"/>
  <c r="Z24" i="63"/>
  <c r="R27" i="63"/>
  <c r="J26" i="62"/>
  <c r="J22" i="62"/>
  <c r="AF24" i="66"/>
  <c r="AF28" i="66"/>
  <c r="AA28" i="67"/>
  <c r="AF17" i="65"/>
  <c r="AA22" i="67"/>
  <c r="F21" i="5"/>
  <c r="J29" i="5"/>
  <c r="J27" i="5"/>
  <c r="U28" i="5"/>
  <c r="U22" i="5"/>
  <c r="U27" i="5"/>
  <c r="U17" i="5"/>
  <c r="U24" i="5"/>
  <c r="AN24" i="5"/>
  <c r="AP24" i="66"/>
  <c r="Y22" i="64"/>
  <c r="Y24" i="64"/>
  <c r="Y28" i="64"/>
  <c r="J54" i="65"/>
  <c r="X64" i="8"/>
  <c r="AN26" i="5"/>
  <c r="AN22" i="5"/>
  <c r="U17" i="64"/>
  <c r="U28" i="64"/>
  <c r="U26" i="64"/>
  <c r="U27" i="64"/>
  <c r="U23" i="64"/>
  <c r="H21" i="5"/>
  <c r="J29" i="64"/>
  <c r="AL28" i="65"/>
  <c r="AL24" i="65"/>
  <c r="AL22" i="65"/>
  <c r="AL22" i="67"/>
  <c r="AL28" i="67"/>
  <c r="AQ22" i="69"/>
  <c r="AQ29" i="69"/>
  <c r="AQ17" i="69"/>
  <c r="O26" i="69"/>
  <c r="J27" i="64"/>
  <c r="AA24" i="67"/>
  <c r="R17" i="63"/>
  <c r="Z28" i="5"/>
  <c r="E29" i="5"/>
  <c r="E28" i="5"/>
  <c r="E26" i="5"/>
  <c r="E25" i="5"/>
  <c r="E23" i="5"/>
  <c r="E22" i="5"/>
  <c r="E17" i="5"/>
  <c r="O28" i="5"/>
  <c r="O22" i="5"/>
  <c r="G26" i="63"/>
  <c r="U22" i="64"/>
  <c r="U23" i="63"/>
  <c r="U22" i="63"/>
  <c r="U27" i="63"/>
  <c r="G28" i="63"/>
  <c r="Y22" i="62"/>
  <c r="F54" i="64"/>
  <c r="T25" i="8"/>
  <c r="G48" i="62"/>
  <c r="U45" i="8"/>
  <c r="J51" i="62"/>
  <c r="X48" i="8"/>
  <c r="AD21" i="5"/>
  <c r="H25" i="5"/>
  <c r="U21" i="64"/>
  <c r="D29" i="69"/>
  <c r="J24" i="64"/>
  <c r="AB28" i="5"/>
  <c r="R26" i="63"/>
  <c r="D21" i="64"/>
  <c r="AL26" i="67"/>
  <c r="N24" i="63"/>
  <c r="N22" i="63"/>
  <c r="N26" i="63"/>
  <c r="N17" i="63"/>
  <c r="AB28" i="63"/>
  <c r="AJ26" i="62"/>
  <c r="AJ28" i="62"/>
  <c r="AC22" i="69"/>
  <c r="G50" i="63"/>
  <c r="U34" i="8" s="1"/>
  <c r="AE22" i="64"/>
  <c r="AL28" i="63"/>
  <c r="Z28" i="65"/>
  <c r="Z22" i="65"/>
  <c r="F22" i="67"/>
  <c r="F25" i="67"/>
  <c r="Q21" i="67"/>
  <c r="Q28" i="67"/>
  <c r="Q25" i="67"/>
  <c r="Q26" i="67"/>
  <c r="Q22" i="67"/>
  <c r="AE17" i="68"/>
  <c r="AE22" i="68"/>
  <c r="AE26" i="68"/>
  <c r="D26" i="69"/>
  <c r="E36" i="5"/>
  <c r="I49" i="5" s="1"/>
  <c r="W7" i="8"/>
  <c r="F49" i="5"/>
  <c r="T7" i="8"/>
  <c r="M51" i="68"/>
  <c r="AA100" i="8" s="1"/>
  <c r="AB24" i="65"/>
  <c r="U28" i="63"/>
  <c r="D17" i="66"/>
  <c r="D21" i="66"/>
  <c r="N21" i="69"/>
  <c r="N27" i="69"/>
  <c r="N22" i="69"/>
  <c r="N25" i="69"/>
  <c r="N17" i="69"/>
  <c r="N24" i="69"/>
  <c r="N26" i="69"/>
  <c r="N23" i="69"/>
  <c r="AJ24" i="62"/>
  <c r="X24" i="66"/>
  <c r="AM23" i="66"/>
  <c r="J29" i="67"/>
  <c r="U17" i="67"/>
  <c r="U25" i="67"/>
  <c r="G49" i="64"/>
  <c r="U20" i="8" s="1"/>
  <c r="G47" i="65"/>
  <c r="U57" i="8" s="1"/>
  <c r="V17" i="65"/>
  <c r="H47" i="65" s="1"/>
  <c r="V57" i="8" s="1"/>
  <c r="V22" i="65"/>
  <c r="V29" i="65"/>
  <c r="H54" i="65"/>
  <c r="V64" i="8" s="1"/>
  <c r="V25" i="65"/>
  <c r="H50" i="65" s="1"/>
  <c r="V60" i="8" s="1"/>
  <c r="V28" i="65"/>
  <c r="H53" i="65" s="1"/>
  <c r="V63" i="8" s="1"/>
  <c r="V26" i="65"/>
  <c r="H51" i="65" s="1"/>
  <c r="V61" i="8" s="1"/>
  <c r="V27" i="65"/>
  <c r="H52" i="65" s="1"/>
  <c r="V62" i="8" s="1"/>
  <c r="M51" i="66"/>
  <c r="AA74" i="8"/>
  <c r="AG26" i="66"/>
  <c r="AL17" i="64"/>
  <c r="U29" i="67"/>
  <c r="U26" i="67"/>
  <c r="AE25" i="64"/>
  <c r="Z23" i="63"/>
  <c r="AB28" i="65"/>
  <c r="U27" i="67"/>
  <c r="AP24" i="68"/>
  <c r="F50" i="5"/>
  <c r="T8" i="8" s="1"/>
  <c r="E37" i="5"/>
  <c r="I50" i="5" s="1"/>
  <c r="W8" i="8"/>
  <c r="AM24" i="63"/>
  <c r="AP29" i="63"/>
  <c r="N17" i="62"/>
  <c r="J28" i="62"/>
  <c r="AL25" i="68"/>
  <c r="D25" i="69"/>
  <c r="N25" i="63"/>
  <c r="AN25" i="67"/>
  <c r="T26" i="68"/>
  <c r="F26" i="69"/>
  <c r="F24" i="69"/>
  <c r="F22" i="69"/>
  <c r="F28" i="69"/>
  <c r="Q24" i="69"/>
  <c r="Q17" i="69"/>
  <c r="Q27" i="69"/>
  <c r="Q25" i="69"/>
  <c r="AQ23" i="69"/>
  <c r="Q26" i="69"/>
  <c r="F46" i="64"/>
  <c r="T17" i="8" s="1"/>
  <c r="Z29" i="64"/>
  <c r="Z26" i="63"/>
  <c r="R28" i="63"/>
  <c r="AA28" i="63"/>
  <c r="AF26" i="66"/>
  <c r="D17" i="68"/>
  <c r="D21" i="68"/>
  <c r="X22" i="68"/>
  <c r="X26" i="68"/>
  <c r="S29" i="69"/>
  <c r="C49" i="62"/>
  <c r="Q46" i="8" s="1"/>
  <c r="AD26" i="64"/>
  <c r="AF27" i="64"/>
  <c r="AK26" i="65"/>
  <c r="AL26" i="68"/>
  <c r="I28" i="68"/>
  <c r="D24" i="69"/>
  <c r="J49" i="64"/>
  <c r="X20" i="8" s="1"/>
  <c r="H26" i="69"/>
  <c r="AK28" i="69"/>
  <c r="B53" i="64"/>
  <c r="P24" i="8" s="1"/>
  <c r="H27" i="65"/>
  <c r="E28" i="65"/>
  <c r="AE21" i="66"/>
  <c r="AE26" i="66"/>
  <c r="U23" i="68"/>
  <c r="AK24" i="69"/>
  <c r="F52" i="64"/>
  <c r="T23" i="8" s="1"/>
  <c r="B53" i="62"/>
  <c r="P50" i="8" s="1"/>
  <c r="C47" i="69"/>
  <c r="Q109" i="8" s="1"/>
  <c r="K29" i="69"/>
  <c r="D54" i="69" s="1"/>
  <c r="R116" i="8" s="1"/>
  <c r="H28" i="65"/>
  <c r="N28" i="69"/>
  <c r="G51" i="64"/>
  <c r="U22" i="8"/>
  <c r="G50" i="68"/>
  <c r="U99" i="8" s="1"/>
  <c r="R61" i="8"/>
  <c r="C52" i="65"/>
  <c r="Q62" i="8"/>
  <c r="F54" i="69"/>
  <c r="T116" i="8"/>
  <c r="E41" i="5"/>
  <c r="I54" i="5"/>
  <c r="W12" i="8" s="1"/>
  <c r="C52" i="62"/>
  <c r="Q49" i="8" s="1"/>
  <c r="K29" i="63"/>
  <c r="D54" i="63" s="1"/>
  <c r="R38" i="8" s="1"/>
  <c r="C54" i="63"/>
  <c r="Q38" i="8" s="1"/>
  <c r="V17" i="63"/>
  <c r="H47" i="63" s="1"/>
  <c r="V31" i="8" s="1"/>
  <c r="K17" i="68"/>
  <c r="D47" i="68" s="1"/>
  <c r="R96" i="8" s="1"/>
  <c r="J50" i="62"/>
  <c r="X47" i="8"/>
  <c r="AI28" i="62"/>
  <c r="C47" i="62"/>
  <c r="Q44" i="8" s="1"/>
  <c r="F53" i="68"/>
  <c r="T102" i="8" s="1"/>
  <c r="G47" i="66"/>
  <c r="U70" i="8" s="1"/>
  <c r="J54" i="68"/>
  <c r="X103" i="8" s="1"/>
  <c r="AR29" i="68"/>
  <c r="K54" i="68"/>
  <c r="Y103" i="8" s="1"/>
  <c r="G47" i="68"/>
  <c r="U96" i="8"/>
  <c r="G53" i="62"/>
  <c r="U50" i="8"/>
  <c r="G52" i="66"/>
  <c r="U75" i="8" s="1"/>
  <c r="B48" i="67"/>
  <c r="P84" i="8" s="1"/>
  <c r="F50" i="69"/>
  <c r="T112" i="8" s="1"/>
  <c r="F53" i="69"/>
  <c r="T115" i="8" s="1"/>
  <c r="G46" i="67"/>
  <c r="U82" i="8" s="1"/>
  <c r="K29" i="68"/>
  <c r="D54" i="68" s="1"/>
  <c r="R103" i="8" s="1"/>
  <c r="X24" i="6"/>
  <c r="X18" i="6"/>
  <c r="AI19" i="6"/>
  <c r="AM17" i="21"/>
  <c r="AM20" i="21"/>
  <c r="X22" i="6"/>
  <c r="AL17" i="6"/>
  <c r="AM18" i="6"/>
  <c r="O16" i="21"/>
  <c r="O17" i="21"/>
  <c r="O24" i="21"/>
  <c r="O20" i="21"/>
  <c r="AE22" i="6"/>
  <c r="P23" i="21"/>
  <c r="P18" i="21"/>
  <c r="P22" i="21"/>
  <c r="AA24" i="6"/>
  <c r="AA18" i="6"/>
  <c r="AA16" i="6"/>
  <c r="AA23" i="6"/>
  <c r="AM21" i="21"/>
  <c r="AP18" i="22"/>
  <c r="AP16" i="22"/>
  <c r="AP23" i="22"/>
  <c r="C42" i="22"/>
  <c r="C31" i="8" s="1"/>
  <c r="B29" i="22"/>
  <c r="K17" i="22"/>
  <c r="D42" i="22"/>
  <c r="D31" i="8" s="1"/>
  <c r="M42" i="22"/>
  <c r="M31" i="8" s="1"/>
  <c r="AG17" i="22"/>
  <c r="AI18" i="6"/>
  <c r="AI17" i="6"/>
  <c r="AI24" i="6"/>
  <c r="AI20" i="6"/>
  <c r="AL18" i="6"/>
  <c r="AL16" i="6"/>
  <c r="C35" i="21"/>
  <c r="E48" i="21" s="1"/>
  <c r="E24" i="8" s="1"/>
  <c r="C28" i="21"/>
  <c r="E41" i="21" s="1"/>
  <c r="E17" i="8" s="1"/>
  <c r="C29" i="21"/>
  <c r="E42" i="21" s="1"/>
  <c r="E18" i="8" s="1"/>
  <c r="X16" i="21"/>
  <c r="X18" i="21"/>
  <c r="G18" i="21"/>
  <c r="Z17" i="6"/>
  <c r="Y23" i="21"/>
  <c r="Y16" i="21"/>
  <c r="AF18" i="23"/>
  <c r="AF23" i="23"/>
  <c r="AF22" i="23"/>
  <c r="AF16" i="23"/>
  <c r="X23" i="6"/>
  <c r="AF20" i="23"/>
  <c r="Y24" i="21"/>
  <c r="P19" i="21"/>
  <c r="AB19" i="6"/>
  <c r="B45" i="6"/>
  <c r="B8" i="8" s="1"/>
  <c r="B20" i="6"/>
  <c r="Y22" i="21"/>
  <c r="AK22" i="22"/>
  <c r="AK19" i="22"/>
  <c r="AK16" i="22"/>
  <c r="AK23" i="22"/>
  <c r="F42" i="22"/>
  <c r="F31" i="8" s="1"/>
  <c r="E29" i="22"/>
  <c r="I42" i="22" s="1"/>
  <c r="I31" i="8" s="1"/>
  <c r="K24" i="24"/>
  <c r="D49" i="24" s="1"/>
  <c r="D64" i="8" s="1"/>
  <c r="C49" i="24"/>
  <c r="C64" i="8" s="1"/>
  <c r="C36" i="24"/>
  <c r="E49" i="24" s="1"/>
  <c r="E64" i="8" s="1"/>
  <c r="G32" i="27"/>
  <c r="L45" i="27" s="1"/>
  <c r="L99" i="8" s="1"/>
  <c r="G30" i="27"/>
  <c r="L43" i="27" s="1"/>
  <c r="L97" i="8" s="1"/>
  <c r="G29" i="27"/>
  <c r="L42" i="27" s="1"/>
  <c r="L96" i="8" s="1"/>
  <c r="G33" i="27"/>
  <c r="L46" i="27" s="1"/>
  <c r="L100" i="8" s="1"/>
  <c r="G36" i="27"/>
  <c r="L49" i="27" s="1"/>
  <c r="L103" i="8" s="1"/>
  <c r="G34" i="27"/>
  <c r="L47" i="27"/>
  <c r="L101" i="8" s="1"/>
  <c r="AL24" i="6"/>
  <c r="AL22" i="6"/>
  <c r="AC16" i="21"/>
  <c r="AC20" i="21"/>
  <c r="AC23" i="21"/>
  <c r="AC24" i="21"/>
  <c r="AQ22" i="6"/>
  <c r="AQ24" i="6"/>
  <c r="AQ21" i="6"/>
  <c r="AL21" i="6"/>
  <c r="AE17" i="6"/>
  <c r="AE16" i="6"/>
  <c r="AE23" i="6"/>
  <c r="G45" i="6"/>
  <c r="G8" i="8" s="1"/>
  <c r="V20" i="6"/>
  <c r="H45" i="6" s="1"/>
  <c r="H8" i="8" s="1"/>
  <c r="M22" i="6"/>
  <c r="F47" i="6"/>
  <c r="F10" i="8"/>
  <c r="V23" i="21"/>
  <c r="H48" i="21" s="1"/>
  <c r="H24" i="8"/>
  <c r="G48" i="21"/>
  <c r="G24" i="8" s="1"/>
  <c r="D35" i="21"/>
  <c r="B30" i="27"/>
  <c r="C30" i="27"/>
  <c r="E43" i="27" s="1"/>
  <c r="E97" i="8" s="1"/>
  <c r="O22" i="21"/>
  <c r="E35" i="21"/>
  <c r="I48" i="21" s="1"/>
  <c r="I24" i="8" s="1"/>
  <c r="G36" i="21"/>
  <c r="L49" i="21" s="1"/>
  <c r="L25" i="8" s="1"/>
  <c r="G29" i="21"/>
  <c r="L42" i="21" s="1"/>
  <c r="L18" i="8" s="1"/>
  <c r="G30" i="21"/>
  <c r="L43" i="21" s="1"/>
  <c r="L19" i="8" s="1"/>
  <c r="G35" i="21"/>
  <c r="L48" i="21" s="1"/>
  <c r="L24" i="8" s="1"/>
  <c r="G34" i="21"/>
  <c r="L47" i="21" s="1"/>
  <c r="L23" i="8" s="1"/>
  <c r="O21" i="21"/>
  <c r="X17" i="21"/>
  <c r="AN16" i="6"/>
  <c r="C33" i="21"/>
  <c r="E46" i="21" s="1"/>
  <c r="E22" i="8" s="1"/>
  <c r="AQ16" i="6"/>
  <c r="AN20" i="6"/>
  <c r="AM24" i="21"/>
  <c r="X23" i="21"/>
  <c r="O19" i="21"/>
  <c r="O18" i="21"/>
  <c r="P17" i="21"/>
  <c r="P16" i="21"/>
  <c r="AG17" i="23"/>
  <c r="D21" i="6"/>
  <c r="D20" i="6"/>
  <c r="M21" i="6"/>
  <c r="U24" i="6"/>
  <c r="U23" i="6"/>
  <c r="AQ17" i="6"/>
  <c r="J45" i="21"/>
  <c r="J21" i="8" s="1"/>
  <c r="AR20" i="21"/>
  <c r="K45" i="21" s="1"/>
  <c r="K21" i="8" s="1"/>
  <c r="F32" i="21"/>
  <c r="G21" i="21"/>
  <c r="AC21" i="21"/>
  <c r="C34" i="21"/>
  <c r="E47" i="21"/>
  <c r="E23" i="8" s="1"/>
  <c r="B34" i="21"/>
  <c r="B47" i="21"/>
  <c r="B23" i="8" s="1"/>
  <c r="B22" i="21"/>
  <c r="C45" i="24"/>
  <c r="C60" i="8" s="1"/>
  <c r="K20" i="24"/>
  <c r="D45" i="24" s="1"/>
  <c r="D60" i="8" s="1"/>
  <c r="C32" i="24"/>
  <c r="E45" i="24" s="1"/>
  <c r="E60" i="8" s="1"/>
  <c r="B32" i="24"/>
  <c r="G46" i="24"/>
  <c r="G61" i="8" s="1"/>
  <c r="D33" i="24"/>
  <c r="V21" i="24"/>
  <c r="H46" i="24" s="1"/>
  <c r="H61" i="8" s="1"/>
  <c r="G48" i="24"/>
  <c r="G63" i="8" s="1"/>
  <c r="E34" i="22"/>
  <c r="I47" i="22" s="1"/>
  <c r="I36" i="8" s="1"/>
  <c r="D34" i="22"/>
  <c r="F35" i="23"/>
  <c r="G19" i="21"/>
  <c r="G22" i="21"/>
  <c r="G16" i="21"/>
  <c r="G17" i="21"/>
  <c r="G24" i="21"/>
  <c r="AC22" i="21"/>
  <c r="O23" i="21"/>
  <c r="X24" i="21"/>
  <c r="J41" i="27"/>
  <c r="J95" i="8" s="1"/>
  <c r="AR24" i="27"/>
  <c r="K49" i="27" s="1"/>
  <c r="K103" i="8"/>
  <c r="F28" i="27"/>
  <c r="AR23" i="27"/>
  <c r="K48" i="27" s="1"/>
  <c r="K102" i="8" s="1"/>
  <c r="AR22" i="27"/>
  <c r="K47" i="27" s="1"/>
  <c r="K101" i="8" s="1"/>
  <c r="AR20" i="27"/>
  <c r="K45" i="27" s="1"/>
  <c r="K99" i="8"/>
  <c r="AR19" i="27"/>
  <c r="K44" i="27" s="1"/>
  <c r="K98" i="8" s="1"/>
  <c r="G28" i="27"/>
  <c r="L41" i="27" s="1"/>
  <c r="L95" i="8" s="1"/>
  <c r="C31" i="21"/>
  <c r="E44" i="21" s="1"/>
  <c r="E20" i="8" s="1"/>
  <c r="C32" i="21"/>
  <c r="E45" i="21"/>
  <c r="E21" i="8" s="1"/>
  <c r="AR17" i="27"/>
  <c r="K42" i="27"/>
  <c r="K96" i="8" s="1"/>
  <c r="AR21" i="27"/>
  <c r="K46" i="27"/>
  <c r="K100" i="8"/>
  <c r="AQ19" i="6"/>
  <c r="AI21" i="6"/>
  <c r="Y20" i="21"/>
  <c r="AM16" i="21"/>
  <c r="F45" i="6"/>
  <c r="F8" i="8"/>
  <c r="Y21" i="21"/>
  <c r="AN24" i="6"/>
  <c r="AR16" i="21"/>
  <c r="G28" i="21"/>
  <c r="L41" i="21" s="1"/>
  <c r="L17" i="8" s="1"/>
  <c r="AR22" i="21"/>
  <c r="K47" i="21"/>
  <c r="K23" i="8" s="1"/>
  <c r="J41" i="21"/>
  <c r="J17" i="8" s="1"/>
  <c r="G31" i="21"/>
  <c r="L44" i="21" s="1"/>
  <c r="L20" i="8" s="1"/>
  <c r="Z19" i="24"/>
  <c r="Z18" i="24"/>
  <c r="Z20" i="24"/>
  <c r="AO17" i="24"/>
  <c r="AO24" i="24"/>
  <c r="AO16" i="24"/>
  <c r="F49" i="23"/>
  <c r="F51" i="8"/>
  <c r="E36" i="23"/>
  <c r="I49" i="23" s="1"/>
  <c r="I51" i="8" s="1"/>
  <c r="AM24" i="27"/>
  <c r="AO24" i="25"/>
  <c r="AM21" i="27"/>
  <c r="T23" i="25"/>
  <c r="AG24" i="25"/>
  <c r="X23" i="23"/>
  <c r="X19" i="23"/>
  <c r="AO20" i="25"/>
  <c r="AG18" i="25"/>
  <c r="Y22" i="22"/>
  <c r="AQ24" i="22"/>
  <c r="AL17" i="26"/>
  <c r="AL19" i="26"/>
  <c r="AL18" i="26"/>
  <c r="AL23" i="26"/>
  <c r="AD19" i="27"/>
  <c r="AD21" i="27"/>
  <c r="AD16" i="27"/>
  <c r="AD22" i="27"/>
  <c r="Z23" i="27"/>
  <c r="G49" i="27"/>
  <c r="G103" i="8" s="1"/>
  <c r="E36" i="27"/>
  <c r="I49" i="27"/>
  <c r="I103" i="8" s="1"/>
  <c r="Z24" i="27"/>
  <c r="Z16" i="27"/>
  <c r="Z18" i="27"/>
  <c r="Z20" i="27"/>
  <c r="AO22" i="25"/>
  <c r="G28" i="22"/>
  <c r="L41" i="22" s="1"/>
  <c r="L30" i="8" s="1"/>
  <c r="G29" i="22"/>
  <c r="L42" i="22" s="1"/>
  <c r="L31" i="8" s="1"/>
  <c r="X16" i="23"/>
  <c r="D34" i="24"/>
  <c r="E24" i="25"/>
  <c r="K23" i="6"/>
  <c r="D48" i="6" s="1"/>
  <c r="D11" i="8" s="1"/>
  <c r="AB23" i="21"/>
  <c r="AR21" i="6"/>
  <c r="K46" i="6" s="1"/>
  <c r="K9" i="8"/>
  <c r="J46" i="6"/>
  <c r="J9" i="8" s="1"/>
  <c r="D16" i="25"/>
  <c r="D17" i="25"/>
  <c r="D18" i="25"/>
  <c r="D19" i="25"/>
  <c r="C41" i="25"/>
  <c r="C69" i="8" s="1"/>
  <c r="K16" i="25"/>
  <c r="T24" i="25"/>
  <c r="M16" i="25"/>
  <c r="E28" i="25"/>
  <c r="I41" i="25" s="1"/>
  <c r="I69" i="8" s="1"/>
  <c r="M18" i="25"/>
  <c r="AO16" i="25"/>
  <c r="G34" i="22"/>
  <c r="L47" i="22" s="1"/>
  <c r="L36" i="8" s="1"/>
  <c r="G35" i="22"/>
  <c r="L48" i="22" s="1"/>
  <c r="L37" i="8" s="1"/>
  <c r="M21" i="25"/>
  <c r="G30" i="22"/>
  <c r="L43" i="22" s="1"/>
  <c r="L32" i="8" s="1"/>
  <c r="M24" i="23"/>
  <c r="X21" i="23"/>
  <c r="M24" i="25"/>
  <c r="E21" i="25"/>
  <c r="M20" i="25"/>
  <c r="Z19" i="27"/>
  <c r="M44" i="27"/>
  <c r="M98" i="8" s="1"/>
  <c r="K18" i="6"/>
  <c r="D43" i="6"/>
  <c r="D6" i="8" s="1"/>
  <c r="X22" i="21"/>
  <c r="AP20" i="6"/>
  <c r="E22" i="25"/>
  <c r="E17" i="25"/>
  <c r="E20" i="25"/>
  <c r="AA17" i="25"/>
  <c r="AA16" i="25"/>
  <c r="AA19" i="25"/>
  <c r="AA20" i="25"/>
  <c r="M41" i="25"/>
  <c r="M69" i="8"/>
  <c r="AG17" i="25"/>
  <c r="AM20" i="27"/>
  <c r="AM16" i="27"/>
  <c r="E34" i="24"/>
  <c r="I47" i="24" s="1"/>
  <c r="I62" i="8" s="1"/>
  <c r="X24" i="23"/>
  <c r="M22" i="25"/>
  <c r="AO19" i="25"/>
  <c r="AA18" i="25"/>
  <c r="C42" i="6"/>
  <c r="C5" i="8" s="1"/>
  <c r="K17" i="6"/>
  <c r="D42" i="6" s="1"/>
  <c r="D5" i="8" s="1"/>
  <c r="F16" i="21"/>
  <c r="F18" i="21"/>
  <c r="G41" i="21"/>
  <c r="G17" i="8" s="1"/>
  <c r="V19" i="21"/>
  <c r="H44" i="21" s="1"/>
  <c r="H20" i="8" s="1"/>
  <c r="V17" i="21"/>
  <c r="H42" i="21" s="1"/>
  <c r="H18" i="8" s="1"/>
  <c r="V24" i="21"/>
  <c r="H49" i="21"/>
  <c r="H25" i="8" s="1"/>
  <c r="AC19" i="21"/>
  <c r="O19" i="22"/>
  <c r="C32" i="22"/>
  <c r="E45" i="22"/>
  <c r="E34" i="8" s="1"/>
  <c r="K20" i="22"/>
  <c r="D45" i="22" s="1"/>
  <c r="D34" i="8"/>
  <c r="J49" i="23"/>
  <c r="J51" i="8" s="1"/>
  <c r="G36" i="23"/>
  <c r="L49" i="23" s="1"/>
  <c r="L51" i="8" s="1"/>
  <c r="F44" i="6"/>
  <c r="F7" i="8" s="1"/>
  <c r="AC20" i="6"/>
  <c r="AN21" i="6"/>
  <c r="AC17" i="21"/>
  <c r="Z24" i="21"/>
  <c r="AK18" i="22"/>
  <c r="AP19" i="22"/>
  <c r="AM20" i="22"/>
  <c r="Z21" i="23"/>
  <c r="E35" i="23"/>
  <c r="I48" i="23" s="1"/>
  <c r="I50" i="8" s="1"/>
  <c r="F48" i="23"/>
  <c r="F50" i="8" s="1"/>
  <c r="G46" i="25"/>
  <c r="G74" i="8"/>
  <c r="D33" i="25"/>
  <c r="AO23" i="25"/>
  <c r="M48" i="26"/>
  <c r="M89" i="8" s="1"/>
  <c r="AG23" i="26"/>
  <c r="AA21" i="6"/>
  <c r="H23" i="6"/>
  <c r="AC23" i="6"/>
  <c r="M22" i="21"/>
  <c r="AK18" i="23"/>
  <c r="E29" i="23"/>
  <c r="I42" i="23" s="1"/>
  <c r="I44" i="8" s="1"/>
  <c r="F42" i="23"/>
  <c r="F44" i="8"/>
  <c r="Z19" i="23"/>
  <c r="C17" i="21"/>
  <c r="AK21" i="21"/>
  <c r="AR23" i="26"/>
  <c r="K48" i="26" s="1"/>
  <c r="K89" i="8" s="1"/>
  <c r="AM22" i="27"/>
  <c r="E29" i="21"/>
  <c r="I42" i="21"/>
  <c r="I18" i="8" s="1"/>
  <c r="Z19" i="21"/>
  <c r="X20" i="21"/>
  <c r="U24" i="21"/>
  <c r="AB24" i="21"/>
  <c r="AP22" i="22"/>
  <c r="AD17" i="24"/>
  <c r="Z22" i="24"/>
  <c r="AK22" i="21"/>
  <c r="AO18" i="22"/>
  <c r="AP20" i="23"/>
  <c r="AD17" i="25"/>
  <c r="AA24" i="25"/>
  <c r="AF21" i="23"/>
  <c r="AI22" i="23"/>
  <c r="U20" i="24"/>
  <c r="E17" i="26"/>
  <c r="AQ17" i="22"/>
  <c r="AK20" i="22"/>
  <c r="AE21" i="22"/>
  <c r="P22" i="22"/>
  <c r="AM19" i="24"/>
  <c r="AI16" i="26"/>
  <c r="AP17" i="26"/>
  <c r="AI21" i="26"/>
  <c r="Y19" i="24"/>
  <c r="Z21" i="24"/>
  <c r="AQ23" i="24"/>
  <c r="K17" i="25"/>
  <c r="D42" i="25" s="1"/>
  <c r="D70" i="8" s="1"/>
  <c r="T17" i="25"/>
  <c r="T18" i="25"/>
  <c r="AF21" i="25"/>
  <c r="AR22" i="25"/>
  <c r="K47" i="25" s="1"/>
  <c r="K75" i="8" s="1"/>
  <c r="AJ24" i="25"/>
  <c r="H18" i="22"/>
  <c r="G36" i="22"/>
  <c r="L49" i="22" s="1"/>
  <c r="L38" i="8" s="1"/>
  <c r="H18" i="23"/>
  <c r="D21" i="25"/>
  <c r="AN16" i="26"/>
  <c r="AN17" i="26"/>
  <c r="AF20" i="27"/>
  <c r="G30" i="25"/>
  <c r="L43" i="25" s="1"/>
  <c r="L71" i="8" s="1"/>
  <c r="Z23" i="25"/>
  <c r="AN23" i="26"/>
  <c r="G33" i="23"/>
  <c r="L46" i="23" s="1"/>
  <c r="L48" i="8" s="1"/>
  <c r="AO19" i="24"/>
  <c r="AK17" i="26"/>
  <c r="AK24" i="26"/>
  <c r="E23" i="27"/>
  <c r="AM23" i="27"/>
  <c r="N23" i="24"/>
  <c r="AB18" i="26"/>
  <c r="AF19" i="27"/>
  <c r="AM24" i="25"/>
  <c r="G23" i="26"/>
  <c r="G22" i="26"/>
  <c r="F29" i="26"/>
  <c r="AD23" i="25"/>
  <c r="J24" i="26"/>
  <c r="J17" i="26"/>
  <c r="AA22" i="26"/>
  <c r="C17" i="27"/>
  <c r="O23" i="63"/>
  <c r="G29" i="65"/>
  <c r="G12" i="71"/>
  <c r="F23" i="65"/>
  <c r="F6" i="71"/>
  <c r="P29" i="65"/>
  <c r="P12" i="71"/>
  <c r="J4" i="71"/>
  <c r="J27" i="62"/>
  <c r="K7" i="71"/>
  <c r="B57" i="71"/>
  <c r="C25" i="64"/>
  <c r="C21" i="71"/>
  <c r="P23" i="71"/>
  <c r="T28" i="67"/>
  <c r="AM29" i="63"/>
  <c r="AB25" i="71"/>
  <c r="O25" i="63"/>
  <c r="O21" i="71"/>
  <c r="J23" i="64"/>
  <c r="J19" i="71"/>
  <c r="C12" i="71"/>
  <c r="C19" i="71"/>
  <c r="G22" i="71"/>
  <c r="J17" i="63"/>
  <c r="AQ21" i="62"/>
  <c r="B17" i="68"/>
  <c r="G21" i="66"/>
  <c r="G17" i="63"/>
  <c r="G17" i="71"/>
  <c r="K25" i="63"/>
  <c r="D50" i="63" s="1"/>
  <c r="R34" i="8"/>
  <c r="J24" i="69"/>
  <c r="F29" i="65"/>
  <c r="F12" i="71"/>
  <c r="J29" i="65"/>
  <c r="J5" i="71"/>
  <c r="AJ26" i="67"/>
  <c r="AP37" i="62"/>
  <c r="AG4" i="71"/>
  <c r="D54" i="71"/>
  <c r="F27" i="63"/>
  <c r="F23" i="71"/>
  <c r="AL24" i="68"/>
  <c r="AA24" i="66"/>
  <c r="AL23" i="65"/>
  <c r="AA6" i="71"/>
  <c r="T29" i="64"/>
  <c r="T25" i="71"/>
  <c r="S17" i="64"/>
  <c r="S17" i="71"/>
  <c r="J21" i="71"/>
  <c r="C17" i="71"/>
  <c r="C25" i="71"/>
  <c r="S10" i="71"/>
  <c r="S19" i="71"/>
  <c r="P27" i="65"/>
  <c r="P10" i="71"/>
  <c r="AC8" i="71"/>
  <c r="P21" i="71"/>
  <c r="AK17" i="63"/>
  <c r="Z17" i="71"/>
  <c r="AK21" i="5"/>
  <c r="J21" i="63"/>
  <c r="S21" i="68"/>
  <c r="K8" i="71"/>
  <c r="B58" i="71" s="1"/>
  <c r="O27" i="63"/>
  <c r="O23" i="71"/>
  <c r="S23" i="65"/>
  <c r="S5" i="71"/>
  <c r="P23" i="65"/>
  <c r="P6" i="71"/>
  <c r="Z17" i="63"/>
  <c r="S28" i="65"/>
  <c r="AG17" i="71"/>
  <c r="G54" i="71" s="1"/>
  <c r="AC6" i="71"/>
  <c r="AG18" i="71"/>
  <c r="G55" i="71" s="1"/>
  <c r="C11" i="71"/>
  <c r="F25" i="65"/>
  <c r="F8" i="71"/>
  <c r="AD5" i="71"/>
  <c r="X20" i="71"/>
  <c r="AN27" i="65"/>
  <c r="AC10" i="71"/>
  <c r="AI25" i="62"/>
  <c r="X8" i="71"/>
  <c r="AF17" i="71"/>
  <c r="S26" i="65"/>
  <c r="S9" i="71"/>
  <c r="AN29" i="63"/>
  <c r="O21" i="63"/>
  <c r="AK29" i="65"/>
  <c r="F27" i="65"/>
  <c r="F10" i="71"/>
  <c r="X6" i="71"/>
  <c r="S27" i="5"/>
  <c r="AI28" i="65"/>
  <c r="O17" i="65"/>
  <c r="O4" i="71"/>
  <c r="T27" i="65"/>
  <c r="T5" i="71"/>
  <c r="AL17" i="63"/>
  <c r="AA17" i="71"/>
  <c r="AM25" i="65"/>
  <c r="AB8" i="71"/>
  <c r="T28" i="63"/>
  <c r="T18" i="71"/>
  <c r="K4" i="71"/>
  <c r="B54" i="71" s="1"/>
  <c r="G18" i="71"/>
  <c r="J21" i="64"/>
  <c r="AE17" i="64"/>
  <c r="S23" i="5"/>
  <c r="T27" i="67"/>
  <c r="T17" i="65"/>
  <c r="T17" i="67"/>
  <c r="O29" i="65"/>
  <c r="AC23" i="68"/>
  <c r="AL25" i="65"/>
  <c r="AA8" i="71"/>
  <c r="AA28" i="62"/>
  <c r="AO27" i="62"/>
  <c r="AD10" i="71"/>
  <c r="F25" i="63"/>
  <c r="G7" i="71"/>
  <c r="T23" i="62"/>
  <c r="T6" i="71"/>
  <c r="G29" i="63"/>
  <c r="G25" i="71"/>
  <c r="K22" i="71"/>
  <c r="E59" i="71"/>
  <c r="G27" i="65"/>
  <c r="G10" i="71"/>
  <c r="C21" i="63"/>
  <c r="Y6" i="71"/>
  <c r="Z5" i="71"/>
  <c r="AF12" i="71"/>
  <c r="AD12" i="71"/>
  <c r="AL27" i="65"/>
  <c r="C22" i="71"/>
  <c r="AI29" i="62"/>
  <c r="X12" i="71"/>
  <c r="AM27" i="65"/>
  <c r="AB10" i="71"/>
  <c r="AM29" i="65"/>
  <c r="AB12" i="71"/>
  <c r="J25" i="63"/>
  <c r="J18" i="71"/>
  <c r="S25" i="64"/>
  <c r="S21" i="71"/>
  <c r="AQ23" i="64"/>
  <c r="Y4" i="71"/>
  <c r="G23" i="65"/>
  <c r="AP23" i="64"/>
  <c r="AE19" i="71"/>
  <c r="AM27" i="63"/>
  <c r="AB23" i="71"/>
  <c r="B17" i="65"/>
  <c r="B5" i="71"/>
  <c r="AO21" i="63"/>
  <c r="AD18" i="71"/>
  <c r="AD8" i="71"/>
  <c r="S6" i="71"/>
  <c r="J47" i="63"/>
  <c r="X31" i="8" s="1"/>
  <c r="S25" i="5"/>
  <c r="S25" i="65"/>
  <c r="AN25" i="63"/>
  <c r="S21" i="5"/>
  <c r="AK21" i="63"/>
  <c r="O23" i="65"/>
  <c r="T29" i="63"/>
  <c r="P25" i="65"/>
  <c r="P8" i="71"/>
  <c r="P29" i="63"/>
  <c r="P25" i="71"/>
  <c r="G23" i="63"/>
  <c r="G19" i="71"/>
  <c r="G25" i="65"/>
  <c r="G8" i="71"/>
  <c r="O25" i="71"/>
  <c r="F19" i="71"/>
  <c r="T26" i="67"/>
  <c r="AR29" i="65"/>
  <c r="K54" i="65" s="1"/>
  <c r="Y64" i="8"/>
  <c r="AG5" i="71"/>
  <c r="D55" i="71" s="1"/>
  <c r="Y24" i="71"/>
  <c r="AJ25" i="63"/>
  <c r="Y18" i="71"/>
  <c r="S22" i="63"/>
  <c r="S18" i="71"/>
  <c r="Z24" i="64"/>
  <c r="S29" i="65"/>
  <c r="P5" i="71"/>
  <c r="O5" i="71"/>
  <c r="AF25" i="71"/>
  <c r="B23" i="71"/>
  <c r="AC24" i="71"/>
  <c r="F7" i="71"/>
  <c r="AB29" i="64"/>
  <c r="AJ17" i="69"/>
  <c r="AP25" i="69"/>
  <c r="J23" i="63"/>
  <c r="J17" i="66"/>
  <c r="AC21" i="64"/>
  <c r="AB17" i="64"/>
  <c r="AC17" i="5"/>
  <c r="AO27" i="65"/>
  <c r="J29" i="63"/>
  <c r="G21" i="63"/>
  <c r="AF21" i="64"/>
  <c r="AE29" i="69"/>
  <c r="G28" i="68"/>
  <c r="C52" i="63"/>
  <c r="Q36" i="8"/>
  <c r="AA29" i="64"/>
  <c r="C49" i="65"/>
  <c r="Q59" i="8"/>
  <c r="AL25" i="66"/>
  <c r="AP29" i="67"/>
  <c r="J27" i="63"/>
  <c r="J25" i="62"/>
  <c r="B27" i="64"/>
  <c r="K21" i="69"/>
  <c r="S21" i="64"/>
  <c r="AQ21" i="64"/>
  <c r="AL28" i="68"/>
  <c r="AP24" i="67"/>
  <c r="AF26" i="67"/>
  <c r="S24" i="65"/>
  <c r="O26" i="62"/>
  <c r="J28" i="69"/>
  <c r="F27" i="66"/>
  <c r="C51" i="65"/>
  <c r="Q61" i="8" s="1"/>
  <c r="J24" i="63"/>
  <c r="AN21" i="67"/>
  <c r="AO26" i="65"/>
  <c r="J26" i="67"/>
  <c r="AO24" i="65"/>
  <c r="K17" i="65"/>
  <c r="D47" i="65" s="1"/>
  <c r="R57" i="8"/>
  <c r="AG21" i="63"/>
  <c r="K23" i="68"/>
  <c r="D48" i="68"/>
  <c r="R97" i="8" s="1"/>
  <c r="C48" i="68"/>
  <c r="Q97" i="8" s="1"/>
  <c r="Y26" i="5"/>
  <c r="C46" i="69"/>
  <c r="Q108" i="8" s="1"/>
  <c r="Y25" i="5"/>
  <c r="Y28" i="5"/>
  <c r="O27" i="68"/>
  <c r="AO17" i="5"/>
  <c r="AC27" i="66"/>
  <c r="AK27" i="62"/>
  <c r="K24" i="62"/>
  <c r="D49" i="62" s="1"/>
  <c r="R46" i="8" s="1"/>
  <c r="X21" i="5"/>
  <c r="Y17" i="64"/>
  <c r="K23" i="5"/>
  <c r="D48" i="5" s="1"/>
  <c r="R6" i="8" s="1"/>
  <c r="AL27" i="68"/>
  <c r="AL21" i="68"/>
  <c r="AL22" i="68"/>
  <c r="AO28" i="67"/>
  <c r="AD22" i="65"/>
  <c r="AC21" i="66"/>
  <c r="AC25" i="66"/>
  <c r="K21" i="65"/>
  <c r="AQ28" i="63"/>
  <c r="AQ22" i="63"/>
  <c r="X27" i="5"/>
  <c r="X17" i="5"/>
  <c r="K17" i="66"/>
  <c r="D47" i="66" s="1"/>
  <c r="R70" i="8" s="1"/>
  <c r="K27" i="63"/>
  <c r="D52" i="63" s="1"/>
  <c r="R36" i="8" s="1"/>
  <c r="AK21" i="66"/>
  <c r="AK23" i="66"/>
  <c r="AP21" i="5"/>
  <c r="AP29" i="5"/>
  <c r="AP24" i="5"/>
  <c r="AP28" i="67"/>
  <c r="Z22" i="68"/>
  <c r="Z29" i="68"/>
  <c r="AE27" i="69"/>
  <c r="G28" i="64"/>
  <c r="Y24" i="5"/>
  <c r="X24" i="67"/>
  <c r="AP26" i="69"/>
  <c r="C24" i="65"/>
  <c r="T24" i="63"/>
  <c r="Z25" i="68"/>
  <c r="C49" i="67"/>
  <c r="Q85" i="8" s="1"/>
  <c r="B52" i="68"/>
  <c r="P101" i="8" s="1"/>
  <c r="AM17" i="67"/>
  <c r="AM21" i="5"/>
  <c r="S26" i="69"/>
  <c r="AQ24" i="67"/>
  <c r="F26" i="66"/>
  <c r="AF26" i="65"/>
  <c r="F26" i="62"/>
  <c r="AI24" i="5"/>
  <c r="J26" i="69"/>
  <c r="J17" i="62"/>
  <c r="AE29" i="5"/>
  <c r="AA21" i="69"/>
  <c r="S29" i="5"/>
  <c r="AK28" i="62"/>
  <c r="C21" i="64"/>
  <c r="C50" i="69"/>
  <c r="Q112" i="8"/>
  <c r="K25" i="69"/>
  <c r="D50" i="69" s="1"/>
  <c r="R112" i="8" s="1"/>
  <c r="AG24" i="68"/>
  <c r="AR24" i="66"/>
  <c r="K49" i="66" s="1"/>
  <c r="Y72" i="8" s="1"/>
  <c r="O25" i="62"/>
  <c r="S23" i="63"/>
  <c r="F25" i="66"/>
  <c r="AI17" i="69"/>
  <c r="AI23" i="69"/>
  <c r="AI27" i="69"/>
  <c r="AI21" i="69"/>
  <c r="AI25" i="69"/>
  <c r="AI22" i="69"/>
  <c r="AI29" i="69"/>
  <c r="B24" i="63"/>
  <c r="AB26" i="64"/>
  <c r="Z23" i="64"/>
  <c r="P21" i="69"/>
  <c r="P17" i="69"/>
  <c r="AR29" i="66"/>
  <c r="K54" i="66" s="1"/>
  <c r="Y77" i="8" s="1"/>
  <c r="C48" i="66"/>
  <c r="Q71" i="8" s="1"/>
  <c r="K23" i="66"/>
  <c r="D48" i="66" s="1"/>
  <c r="R71" i="8" s="1"/>
  <c r="AG21" i="65"/>
  <c r="AG22" i="65"/>
  <c r="AG25" i="65"/>
  <c r="G22" i="62"/>
  <c r="P24" i="64"/>
  <c r="C47" i="5"/>
  <c r="Q5" i="8" s="1"/>
  <c r="C34" i="5"/>
  <c r="E47" i="5" s="1"/>
  <c r="S5" i="8" s="1"/>
  <c r="K22" i="5"/>
  <c r="AM21" i="66"/>
  <c r="AM22" i="66"/>
  <c r="AM27" i="66"/>
  <c r="AM17" i="66"/>
  <c r="AM25" i="66"/>
  <c r="AM29" i="66"/>
  <c r="Z22" i="62"/>
  <c r="Z29" i="62"/>
  <c r="Z27" i="62"/>
  <c r="Z23" i="62"/>
  <c r="Z17" i="62"/>
  <c r="AD28" i="63"/>
  <c r="C47" i="67"/>
  <c r="Q83" i="8" s="1"/>
  <c r="K23" i="67"/>
  <c r="D48" i="67" s="1"/>
  <c r="R84" i="8" s="1"/>
  <c r="K21" i="67"/>
  <c r="K22" i="67"/>
  <c r="K17" i="67"/>
  <c r="D47" i="67" s="1"/>
  <c r="R83" i="8" s="1"/>
  <c r="K24" i="67"/>
  <c r="D49" i="67" s="1"/>
  <c r="R85" i="8" s="1"/>
  <c r="AG29" i="62"/>
  <c r="O29" i="68"/>
  <c r="O22" i="64"/>
  <c r="O29" i="64"/>
  <c r="O25" i="64"/>
  <c r="AO22" i="63"/>
  <c r="AO27" i="63"/>
  <c r="AO29" i="63"/>
  <c r="AO23" i="63"/>
  <c r="AO17" i="64"/>
  <c r="AO25" i="63"/>
  <c r="C46" i="5"/>
  <c r="Q4" i="8" s="1"/>
  <c r="C33" i="5"/>
  <c r="E46" i="5" s="1"/>
  <c r="S4" i="8" s="1"/>
  <c r="AG25" i="68"/>
  <c r="T21" i="68"/>
  <c r="C24" i="5"/>
  <c r="C22" i="5"/>
  <c r="C23" i="5"/>
  <c r="C27" i="5"/>
  <c r="O26" i="66"/>
  <c r="O25" i="66"/>
  <c r="O17" i="66"/>
  <c r="O29" i="66"/>
  <c r="O22" i="66"/>
  <c r="O27" i="66"/>
  <c r="O21" i="66"/>
  <c r="Y17" i="65"/>
  <c r="Y23" i="65"/>
  <c r="Y27" i="65"/>
  <c r="Y21" i="65"/>
  <c r="AK22" i="64"/>
  <c r="AK17" i="64"/>
  <c r="B46" i="64"/>
  <c r="P17" i="8" s="1"/>
  <c r="B17" i="64"/>
  <c r="B21" i="64"/>
  <c r="M48" i="66"/>
  <c r="AA71" i="8" s="1"/>
  <c r="AG23" i="66"/>
  <c r="AJ17" i="63"/>
  <c r="AJ21" i="63"/>
  <c r="AJ29" i="63"/>
  <c r="AJ22" i="63"/>
  <c r="C25" i="5"/>
  <c r="M48" i="69"/>
  <c r="AA110" i="8" s="1"/>
  <c r="AG23" i="69"/>
  <c r="AR17" i="68"/>
  <c r="K47" i="68" s="1"/>
  <c r="Y96" i="8" s="1"/>
  <c r="AL21" i="62"/>
  <c r="AL27" i="62"/>
  <c r="C51" i="5"/>
  <c r="Q9" i="8" s="1"/>
  <c r="G27" i="68"/>
  <c r="G22" i="68"/>
  <c r="G25" i="68"/>
  <c r="G23" i="68"/>
  <c r="G17" i="68"/>
  <c r="G29" i="68"/>
  <c r="G21" i="68"/>
  <c r="K25" i="66"/>
  <c r="D50" i="66" s="1"/>
  <c r="R73" i="8" s="1"/>
  <c r="C50" i="66"/>
  <c r="Q73" i="8" s="1"/>
  <c r="AN17" i="62"/>
  <c r="X17" i="68"/>
  <c r="AK24" i="62"/>
  <c r="C54" i="64"/>
  <c r="Q25" i="8" s="1"/>
  <c r="S25" i="69"/>
  <c r="S22" i="69"/>
  <c r="S27" i="69"/>
  <c r="S21" i="69"/>
  <c r="B23" i="64"/>
  <c r="G34" i="5"/>
  <c r="L47" i="5"/>
  <c r="Z5" i="8" s="1"/>
  <c r="AR23" i="5"/>
  <c r="K48" i="5" s="1"/>
  <c r="Y6" i="8" s="1"/>
  <c r="AR25" i="5"/>
  <c r="K50" i="5" s="1"/>
  <c r="Y8" i="8" s="1"/>
  <c r="AR22" i="5"/>
  <c r="J47" i="5"/>
  <c r="X5" i="8" s="1"/>
  <c r="AN21" i="65"/>
  <c r="AA25" i="62"/>
  <c r="AA27" i="62"/>
  <c r="AA22" i="62"/>
  <c r="AA17" i="62"/>
  <c r="AA21" i="62"/>
  <c r="AA29" i="62"/>
  <c r="X29" i="5"/>
  <c r="C49" i="63"/>
  <c r="Q33" i="8" s="1"/>
  <c r="AD21" i="69"/>
  <c r="K26" i="5"/>
  <c r="D51" i="5" s="1"/>
  <c r="R9" i="8" s="1"/>
  <c r="AP23" i="67"/>
  <c r="AC29" i="66"/>
  <c r="X22" i="5"/>
  <c r="S17" i="5"/>
  <c r="AK23" i="62"/>
  <c r="Y26" i="65"/>
  <c r="AP25" i="67"/>
  <c r="C25" i="67"/>
  <c r="M49" i="65"/>
  <c r="AA59" i="8" s="1"/>
  <c r="Y26" i="63"/>
  <c r="J54" i="64"/>
  <c r="X25" i="8" s="1"/>
  <c r="C50" i="64"/>
  <c r="Q21" i="8" s="1"/>
  <c r="C49" i="5"/>
  <c r="Q7" i="8" s="1"/>
  <c r="K24" i="5"/>
  <c r="D49" i="5" s="1"/>
  <c r="R7" i="8" s="1"/>
  <c r="C21" i="5"/>
  <c r="S28" i="63"/>
  <c r="B29" i="5"/>
  <c r="B21" i="5"/>
  <c r="AP17" i="5"/>
  <c r="AP22" i="5"/>
  <c r="AP25" i="5"/>
  <c r="AP27" i="5"/>
  <c r="AP26" i="5"/>
  <c r="AP23" i="5"/>
  <c r="M49" i="69"/>
  <c r="AA111" i="8"/>
  <c r="AG24" i="69"/>
  <c r="AA23" i="68"/>
  <c r="AA29" i="68"/>
  <c r="J51" i="65"/>
  <c r="X61" i="8" s="1"/>
  <c r="AR26" i="65"/>
  <c r="K51" i="65" s="1"/>
  <c r="Y61" i="8" s="1"/>
  <c r="P21" i="63"/>
  <c r="P17" i="63"/>
  <c r="AF21" i="62"/>
  <c r="AB21" i="69"/>
  <c r="AD22" i="67"/>
  <c r="B47" i="65"/>
  <c r="P57" i="8" s="1"/>
  <c r="B25" i="65"/>
  <c r="B27" i="65"/>
  <c r="B23" i="65"/>
  <c r="B21" i="65"/>
  <c r="B22" i="65"/>
  <c r="B29" i="65"/>
  <c r="B53" i="63"/>
  <c r="P37" i="8" s="1"/>
  <c r="B28" i="63"/>
  <c r="O24" i="64"/>
  <c r="AK26" i="62"/>
  <c r="K29" i="67"/>
  <c r="D54" i="67"/>
  <c r="R90" i="8" s="1"/>
  <c r="AN21" i="63"/>
  <c r="AN17" i="63"/>
  <c r="AF29" i="65"/>
  <c r="AF22" i="65"/>
  <c r="AF27" i="65"/>
  <c r="AF21" i="65"/>
  <c r="B46" i="62"/>
  <c r="P43" i="8"/>
  <c r="B17" i="62"/>
  <c r="B17" i="69"/>
  <c r="B23" i="69"/>
  <c r="B21" i="69"/>
  <c r="B27" i="69"/>
  <c r="B47" i="69"/>
  <c r="P109" i="8" s="1"/>
  <c r="B22" i="69"/>
  <c r="B29" i="69"/>
  <c r="B25" i="69"/>
  <c r="B51" i="63"/>
  <c r="P35" i="8" s="1"/>
  <c r="B26" i="63"/>
  <c r="B50" i="64"/>
  <c r="P21" i="8" s="1"/>
  <c r="B25" i="64"/>
  <c r="M50" i="66"/>
  <c r="AA73" i="8" s="1"/>
  <c r="AG25" i="66"/>
  <c r="AC22" i="62"/>
  <c r="AC23" i="62"/>
  <c r="AC21" i="62"/>
  <c r="AC29" i="62"/>
  <c r="AC25" i="62"/>
  <c r="F22" i="66"/>
  <c r="F23" i="66"/>
  <c r="F29" i="66"/>
  <c r="F17" i="66"/>
  <c r="X21" i="69"/>
  <c r="AK21" i="62"/>
  <c r="AE17" i="62"/>
  <c r="J52" i="67"/>
  <c r="X88" i="8" s="1"/>
  <c r="AR27" i="67"/>
  <c r="K52" i="67" s="1"/>
  <c r="Y88" i="8" s="1"/>
  <c r="AK27" i="64"/>
  <c r="T17" i="64"/>
  <c r="T21" i="64"/>
  <c r="G21" i="5"/>
  <c r="C54" i="66"/>
  <c r="Q77" i="8" s="1"/>
  <c r="K29" i="66"/>
  <c r="D54" i="66" s="1"/>
  <c r="R77" i="8" s="1"/>
  <c r="P29" i="66"/>
  <c r="P25" i="66"/>
  <c r="P22" i="66"/>
  <c r="P21" i="66"/>
  <c r="P17" i="66"/>
  <c r="AJ21" i="62"/>
  <c r="AF25" i="65"/>
  <c r="Z21" i="65"/>
  <c r="O24" i="62"/>
  <c r="AF28" i="65"/>
  <c r="K17" i="5"/>
  <c r="D47" i="5"/>
  <c r="R5" i="8" s="1"/>
  <c r="AP26" i="67"/>
  <c r="X23" i="5"/>
  <c r="AP17" i="66"/>
  <c r="O17" i="64"/>
  <c r="S22" i="5"/>
  <c r="X17" i="69"/>
  <c r="AK22" i="62"/>
  <c r="S26" i="5"/>
  <c r="Y24" i="65"/>
  <c r="B23" i="68"/>
  <c r="AQ27" i="5"/>
  <c r="K21" i="5"/>
  <c r="Y22" i="65"/>
  <c r="J53" i="66"/>
  <c r="X76" i="8" s="1"/>
  <c r="AR17" i="62"/>
  <c r="K47" i="62" s="1"/>
  <c r="Y44" i="8" s="1"/>
  <c r="K27" i="5"/>
  <c r="D52" i="5" s="1"/>
  <c r="R10" i="8" s="1"/>
  <c r="C39" i="5"/>
  <c r="E52" i="5" s="1"/>
  <c r="S10" i="8" s="1"/>
  <c r="AK23" i="64"/>
  <c r="M54" i="68"/>
  <c r="AA103" i="8"/>
  <c r="AG29" i="68"/>
  <c r="Y27" i="67"/>
  <c r="Y29" i="67"/>
  <c r="Y21" i="67"/>
  <c r="G25" i="66"/>
  <c r="G29" i="66"/>
  <c r="G22" i="66"/>
  <c r="G27" i="66"/>
  <c r="AG25" i="63"/>
  <c r="AG26" i="63"/>
  <c r="P17" i="64"/>
  <c r="P25" i="64"/>
  <c r="P21" i="64"/>
  <c r="P29" i="64"/>
  <c r="P27" i="64"/>
  <c r="P22" i="64"/>
  <c r="P23" i="64"/>
  <c r="F40" i="5"/>
  <c r="J53" i="5"/>
  <c r="X11" i="8" s="1"/>
  <c r="G40" i="5"/>
  <c r="L53" i="5" s="1"/>
  <c r="Z11" i="8" s="1"/>
  <c r="AK21" i="69"/>
  <c r="O17" i="67"/>
  <c r="O21" i="67"/>
  <c r="B52" i="62"/>
  <c r="P49" i="8" s="1"/>
  <c r="B27" i="62"/>
  <c r="B29" i="64"/>
  <c r="B54" i="64"/>
  <c r="P25" i="8" s="1"/>
  <c r="AB22" i="64"/>
  <c r="AB27" i="64"/>
  <c r="O17" i="5"/>
  <c r="O21" i="5"/>
  <c r="P27" i="66"/>
  <c r="AF23" i="67"/>
  <c r="AF22" i="67"/>
  <c r="AF29" i="67"/>
  <c r="AF21" i="67"/>
  <c r="AF25" i="67"/>
  <c r="AF17" i="67"/>
  <c r="S21" i="62"/>
  <c r="S17" i="62"/>
  <c r="B47" i="63"/>
  <c r="P31" i="8" s="1"/>
  <c r="B25" i="63"/>
  <c r="B22" i="63"/>
  <c r="B17" i="63"/>
  <c r="B29" i="63"/>
  <c r="B23" i="63"/>
  <c r="B21" i="63"/>
  <c r="B27" i="63"/>
  <c r="X26" i="5"/>
  <c r="B51" i="69"/>
  <c r="P113" i="8"/>
  <c r="B26" i="69"/>
  <c r="AF21" i="69"/>
  <c r="AF17" i="69"/>
  <c r="AF27" i="69"/>
  <c r="AF23" i="69"/>
  <c r="AF22" i="69"/>
  <c r="AF29" i="69"/>
  <c r="AF25" i="69"/>
  <c r="B46" i="66"/>
  <c r="P69" i="8" s="1"/>
  <c r="B21" i="66"/>
  <c r="B17" i="66"/>
  <c r="X22" i="65"/>
  <c r="X21" i="65"/>
  <c r="B50" i="62"/>
  <c r="P47" i="8"/>
  <c r="B25" i="62"/>
  <c r="C29" i="5"/>
  <c r="P17" i="65"/>
  <c r="P21" i="65"/>
  <c r="AR27" i="62"/>
  <c r="K52" i="62" s="1"/>
  <c r="Y49" i="8" s="1"/>
  <c r="C52" i="67"/>
  <c r="Q88" i="8" s="1"/>
  <c r="Y29" i="69"/>
  <c r="Y22" i="69"/>
  <c r="Y17" i="69"/>
  <c r="Y21" i="69"/>
  <c r="Y25" i="69"/>
  <c r="AD29" i="69"/>
  <c r="AD17" i="69"/>
  <c r="AD25" i="69"/>
  <c r="C52" i="66"/>
  <c r="Q75" i="8" s="1"/>
  <c r="K27" i="66"/>
  <c r="D52" i="66" s="1"/>
  <c r="R75" i="8" s="1"/>
  <c r="AN17" i="68"/>
  <c r="AN29" i="68"/>
  <c r="M54" i="66"/>
  <c r="AA77" i="8" s="1"/>
  <c r="AG29" i="66"/>
  <c r="AR22" i="65"/>
  <c r="AR21" i="65"/>
  <c r="AR27" i="65"/>
  <c r="K52" i="65" s="1"/>
  <c r="Y62" i="8" s="1"/>
  <c r="AR23" i="65"/>
  <c r="K48" i="65" s="1"/>
  <c r="Y58" i="8" s="1"/>
  <c r="J47" i="65"/>
  <c r="X57" i="8"/>
  <c r="AR17" i="65"/>
  <c r="K47" i="65" s="1"/>
  <c r="Y57" i="8" s="1"/>
  <c r="X21" i="67"/>
  <c r="X17" i="67"/>
  <c r="X25" i="67"/>
  <c r="X27" i="67"/>
  <c r="X22" i="67"/>
  <c r="X23" i="67"/>
  <c r="X29" i="67"/>
  <c r="O21" i="62"/>
  <c r="O22" i="62"/>
  <c r="O17" i="62"/>
  <c r="O27" i="62"/>
  <c r="S17" i="63"/>
  <c r="S27" i="63"/>
  <c r="S25" i="63"/>
  <c r="S29" i="63"/>
  <c r="AK17" i="62"/>
  <c r="AR25" i="69"/>
  <c r="K50" i="69" s="1"/>
  <c r="Y112" i="8" s="1"/>
  <c r="AR22" i="69"/>
  <c r="AC21" i="65"/>
  <c r="AC17" i="65"/>
  <c r="Y22" i="63"/>
  <c r="Y29" i="63"/>
  <c r="Y17" i="63"/>
  <c r="Y25" i="63"/>
  <c r="Y21" i="63"/>
  <c r="AJ17" i="64"/>
  <c r="Y27" i="63"/>
  <c r="AD22" i="69"/>
  <c r="AP22" i="67"/>
  <c r="AK25" i="62"/>
  <c r="Y29" i="65"/>
  <c r="O29" i="62"/>
  <c r="AG28" i="69"/>
  <c r="Y25" i="65"/>
  <c r="O27" i="64"/>
  <c r="B50" i="66"/>
  <c r="P73" i="8" s="1"/>
  <c r="B25" i="66"/>
  <c r="AO28" i="63"/>
  <c r="F17" i="63"/>
  <c r="F21" i="63"/>
  <c r="AC26" i="66"/>
  <c r="F38" i="5"/>
  <c r="K24" i="63"/>
  <c r="D49" i="63" s="1"/>
  <c r="R33" i="8" s="1"/>
  <c r="AP27" i="67"/>
  <c r="AP17" i="67"/>
  <c r="AC23" i="66"/>
  <c r="P26" i="62"/>
  <c r="O21" i="64"/>
  <c r="AG21" i="68"/>
  <c r="S21" i="63"/>
  <c r="P23" i="66"/>
  <c r="AF23" i="65"/>
  <c r="AC27" i="62"/>
  <c r="J52" i="68"/>
  <c r="X101" i="8" s="1"/>
  <c r="AR27" i="68"/>
  <c r="K52" i="68" s="1"/>
  <c r="Y101" i="8" s="1"/>
  <c r="P24" i="66"/>
  <c r="M46" i="66"/>
  <c r="AA69" i="8" s="1"/>
  <c r="AG21" i="66"/>
  <c r="M48" i="62"/>
  <c r="AA45" i="8" s="1"/>
  <c r="AP23" i="63"/>
  <c r="AP27" i="63"/>
  <c r="M50" i="69"/>
  <c r="AA112" i="8" s="1"/>
  <c r="AR24" i="68"/>
  <c r="K49" i="68"/>
  <c r="Y98" i="8" s="1"/>
  <c r="C53" i="66"/>
  <c r="Q76" i="8" s="1"/>
  <c r="AG28" i="64"/>
  <c r="AA17" i="5"/>
  <c r="AA21" i="5"/>
  <c r="Y24" i="69"/>
  <c r="K25" i="68"/>
  <c r="D50" i="68" s="1"/>
  <c r="R99" i="8" s="1"/>
  <c r="C50" i="68"/>
  <c r="Q99" i="8" s="1"/>
  <c r="M51" i="67"/>
  <c r="AA87" i="8" s="1"/>
  <c r="P28" i="66"/>
  <c r="AG29" i="64"/>
  <c r="P26" i="64"/>
  <c r="Y22" i="5"/>
  <c r="AK27" i="66"/>
  <c r="AK25" i="66"/>
  <c r="AK17" i="66"/>
  <c r="AI21" i="62"/>
  <c r="K24" i="69"/>
  <c r="D49" i="69" s="1"/>
  <c r="R111" i="8" s="1"/>
  <c r="K21" i="68"/>
  <c r="G21" i="67"/>
  <c r="J52" i="66"/>
  <c r="X75" i="8" s="1"/>
  <c r="C25" i="65"/>
  <c r="C29" i="65"/>
  <c r="C17" i="65"/>
  <c r="C22" i="65"/>
  <c r="C23" i="65"/>
  <c r="AG27" i="62"/>
  <c r="B53" i="69"/>
  <c r="P115" i="8"/>
  <c r="B28" i="69"/>
  <c r="B54" i="68"/>
  <c r="P103" i="8"/>
  <c r="B29" i="68"/>
  <c r="AQ21" i="67"/>
  <c r="B52" i="66"/>
  <c r="P75" i="8" s="1"/>
  <c r="B27" i="66"/>
  <c r="AO25" i="65"/>
  <c r="AO29" i="65"/>
  <c r="AI29" i="63"/>
  <c r="M48" i="68"/>
  <c r="AA97" i="8"/>
  <c r="AG23" i="68"/>
  <c r="Y28" i="67"/>
  <c r="Y24" i="67"/>
  <c r="P26" i="66"/>
  <c r="K21" i="66"/>
  <c r="K22" i="65"/>
  <c r="AA26" i="62"/>
  <c r="C48" i="62"/>
  <c r="Q45" i="8"/>
  <c r="C28" i="63"/>
  <c r="T21" i="63"/>
  <c r="T23" i="63"/>
  <c r="T27" i="63"/>
  <c r="T17" i="63"/>
  <c r="T25" i="63"/>
  <c r="T22" i="63"/>
  <c r="G27" i="64"/>
  <c r="G22" i="64"/>
  <c r="G23" i="64"/>
  <c r="G25" i="64"/>
  <c r="G17" i="64"/>
  <c r="G21" i="64"/>
  <c r="AG25" i="5"/>
  <c r="S22" i="67"/>
  <c r="S17" i="67"/>
  <c r="S23" i="67"/>
  <c r="S29" i="67"/>
  <c r="S21" i="67"/>
  <c r="S27" i="67"/>
  <c r="S25" i="67"/>
  <c r="AI23" i="65"/>
  <c r="AI17" i="65"/>
  <c r="AI29" i="65"/>
  <c r="AI22" i="65"/>
  <c r="X28" i="63"/>
  <c r="AO24" i="5"/>
  <c r="K28" i="69"/>
  <c r="D53" i="69" s="1"/>
  <c r="R115" i="8" s="1"/>
  <c r="C53" i="69"/>
  <c r="Q115" i="8" s="1"/>
  <c r="AR21" i="69"/>
  <c r="J46" i="69"/>
  <c r="X108" i="8" s="1"/>
  <c r="M50" i="67"/>
  <c r="AA86" i="8" s="1"/>
  <c r="C50" i="65"/>
  <c r="Q60" i="8" s="1"/>
  <c r="J49" i="65"/>
  <c r="X59" i="8" s="1"/>
  <c r="AR24" i="65"/>
  <c r="K49" i="65" s="1"/>
  <c r="Y59" i="8" s="1"/>
  <c r="C54" i="68"/>
  <c r="Q103" i="8" s="1"/>
  <c r="AJ29" i="67"/>
  <c r="AJ25" i="67"/>
  <c r="M53" i="63"/>
  <c r="AA37" i="8" s="1"/>
  <c r="AG28" i="63"/>
  <c r="C47" i="63"/>
  <c r="Q31" i="8" s="1"/>
  <c r="K22" i="63"/>
  <c r="K21" i="63"/>
  <c r="M50" i="64"/>
  <c r="AA21" i="8" s="1"/>
  <c r="AG25" i="64"/>
  <c r="Z21" i="69"/>
  <c r="Z17" i="69"/>
  <c r="AB24" i="64"/>
  <c r="AN21" i="69"/>
  <c r="G26" i="68"/>
  <c r="G26" i="66"/>
  <c r="G17" i="65"/>
  <c r="G21" i="65"/>
  <c r="J46" i="62"/>
  <c r="X43" i="8" s="1"/>
  <c r="M51" i="5"/>
  <c r="AA9" i="8" s="1"/>
  <c r="AG26" i="5"/>
  <c r="B49" i="69"/>
  <c r="P111" i="8" s="1"/>
  <c r="B24" i="69"/>
  <c r="F28" i="68"/>
  <c r="B24" i="65"/>
  <c r="O28" i="64"/>
  <c r="M51" i="69"/>
  <c r="AA113" i="8" s="1"/>
  <c r="P24" i="68"/>
  <c r="T22" i="67"/>
  <c r="T29" i="67"/>
  <c r="T23" i="67"/>
  <c r="J50" i="66"/>
  <c r="X73" i="8"/>
  <c r="AA17" i="66"/>
  <c r="AA21" i="66"/>
  <c r="AA25" i="66"/>
  <c r="J53" i="65"/>
  <c r="X63" i="8" s="1"/>
  <c r="AR28" i="65"/>
  <c r="K53" i="65" s="1"/>
  <c r="Y63" i="8" s="1"/>
  <c r="X33" i="8"/>
  <c r="AR24" i="63"/>
  <c r="K49" i="63" s="1"/>
  <c r="Y33" i="8" s="1"/>
  <c r="B47" i="67"/>
  <c r="P83" i="8"/>
  <c r="B29" i="67"/>
  <c r="B21" i="67"/>
  <c r="B17" i="67"/>
  <c r="B22" i="67"/>
  <c r="B25" i="67"/>
  <c r="B23" i="67"/>
  <c r="B27" i="67"/>
  <c r="T26" i="63"/>
  <c r="AJ29" i="69"/>
  <c r="AJ21" i="69"/>
  <c r="AJ22" i="69"/>
  <c r="C53" i="63"/>
  <c r="Q37" i="8" s="1"/>
  <c r="K28" i="63"/>
  <c r="D53" i="63"/>
  <c r="R37" i="8" s="1"/>
  <c r="AR22" i="63"/>
  <c r="AR17" i="63"/>
  <c r="K47" i="63" s="1"/>
  <c r="Y31" i="8" s="1"/>
  <c r="AR25" i="63"/>
  <c r="K50" i="63" s="1"/>
  <c r="Y34" i="8" s="1"/>
  <c r="AR23" i="63"/>
  <c r="K48" i="63" s="1"/>
  <c r="Y32" i="8" s="1"/>
  <c r="J52" i="64"/>
  <c r="X23" i="8" s="1"/>
  <c r="C46" i="64"/>
  <c r="Q17" i="8" s="1"/>
  <c r="K21" i="64"/>
  <c r="AF24" i="69"/>
  <c r="AM22" i="68"/>
  <c r="AK21" i="67"/>
  <c r="F17" i="62"/>
  <c r="F29" i="62"/>
  <c r="F25" i="62"/>
  <c r="F22" i="62"/>
  <c r="F23" i="62"/>
  <c r="AQ29" i="63"/>
  <c r="AQ21" i="63"/>
  <c r="AQ17" i="63"/>
  <c r="AQ23" i="63"/>
  <c r="AC25" i="68"/>
  <c r="AC29" i="68"/>
  <c r="AC17" i="68"/>
  <c r="C54" i="62"/>
  <c r="Q51" i="8" s="1"/>
  <c r="AG17" i="62"/>
  <c r="M46" i="62"/>
  <c r="AA43" i="8" s="1"/>
  <c r="J51" i="63"/>
  <c r="X35" i="8" s="1"/>
  <c r="AP24" i="63"/>
  <c r="S28" i="69"/>
  <c r="AQ21" i="68"/>
  <c r="AQ17" i="68"/>
  <c r="B49" i="67"/>
  <c r="P85" i="8"/>
  <c r="B24" i="67"/>
  <c r="AF28" i="63"/>
  <c r="AO24" i="63"/>
  <c r="AR26" i="69"/>
  <c r="K51" i="69" s="1"/>
  <c r="Y113" i="8" s="1"/>
  <c r="AP22" i="69"/>
  <c r="AP29" i="69"/>
  <c r="AP21" i="69"/>
  <c r="AP17" i="69"/>
  <c r="AA24" i="68"/>
  <c r="AL27" i="66"/>
  <c r="AC24" i="62"/>
  <c r="M49" i="63"/>
  <c r="AA33" i="8" s="1"/>
  <c r="AG24" i="63"/>
  <c r="M48" i="64"/>
  <c r="AA19" i="8" s="1"/>
  <c r="AG23" i="64"/>
  <c r="AI26" i="69"/>
  <c r="AI22" i="67"/>
  <c r="AI21" i="67"/>
  <c r="X21" i="66"/>
  <c r="X17" i="66"/>
  <c r="AO28" i="5"/>
  <c r="J51" i="68"/>
  <c r="X100" i="8" s="1"/>
  <c r="AR26" i="68"/>
  <c r="K51" i="68" s="1"/>
  <c r="Y100" i="8" s="1"/>
  <c r="J46" i="63"/>
  <c r="X30" i="8" s="1"/>
  <c r="AR21" i="63"/>
  <c r="J54" i="5"/>
  <c r="X12" i="8"/>
  <c r="F41" i="5"/>
  <c r="C22" i="69"/>
  <c r="J50" i="68"/>
  <c r="X99" i="8" s="1"/>
  <c r="K26" i="67"/>
  <c r="D51" i="67"/>
  <c r="R87" i="8" s="1"/>
  <c r="C51" i="67"/>
  <c r="Q87" i="8"/>
  <c r="J49" i="67"/>
  <c r="X85" i="8" s="1"/>
  <c r="T21" i="62"/>
  <c r="T17" i="62"/>
  <c r="J46" i="64"/>
  <c r="X17" i="8" s="1"/>
  <c r="F23" i="68"/>
  <c r="F29" i="68"/>
  <c r="F21" i="68"/>
  <c r="F17" i="68"/>
  <c r="F22" i="68"/>
  <c r="F27" i="68"/>
  <c r="F25" i="68"/>
  <c r="B28" i="67"/>
  <c r="B53" i="67"/>
  <c r="P89" i="8" s="1"/>
  <c r="J23" i="65"/>
  <c r="J22" i="65"/>
  <c r="J17" i="65"/>
  <c r="AM25" i="62"/>
  <c r="AM21" i="62"/>
  <c r="AM22" i="62"/>
  <c r="AM23" i="62"/>
  <c r="AM17" i="62"/>
  <c r="AF29" i="63"/>
  <c r="AF23" i="63"/>
  <c r="P7" i="8"/>
  <c r="B24" i="5"/>
  <c r="C17" i="66"/>
  <c r="J49" i="69"/>
  <c r="X111" i="8" s="1"/>
  <c r="P21" i="68"/>
  <c r="J53" i="67"/>
  <c r="X89" i="8" s="1"/>
  <c r="AR28" i="67"/>
  <c r="K53" i="67"/>
  <c r="Y89" i="8" s="1"/>
  <c r="AR29" i="67"/>
  <c r="K54" i="67"/>
  <c r="Y90" i="8" s="1"/>
  <c r="AC28" i="66"/>
  <c r="M51" i="65"/>
  <c r="AA61" i="8" s="1"/>
  <c r="AG26" i="65"/>
  <c r="T25" i="65"/>
  <c r="T22" i="65"/>
  <c r="J54" i="62"/>
  <c r="X51" i="8" s="1"/>
  <c r="X26" i="67"/>
  <c r="J27" i="67"/>
  <c r="J22" i="67"/>
  <c r="J25" i="67"/>
  <c r="AI27" i="66"/>
  <c r="O24" i="66"/>
  <c r="J26" i="65"/>
  <c r="S17" i="65"/>
  <c r="S22" i="65"/>
  <c r="S21" i="65"/>
  <c r="B48" i="62"/>
  <c r="P45" i="8" s="1"/>
  <c r="B23" i="62"/>
  <c r="K26" i="69"/>
  <c r="D51" i="69" s="1"/>
  <c r="R113" i="8" s="1"/>
  <c r="C51" i="69"/>
  <c r="Q113" i="8" s="1"/>
  <c r="AE17" i="69"/>
  <c r="AE25" i="69"/>
  <c r="AE22" i="69"/>
  <c r="AE23" i="69"/>
  <c r="AE21" i="69"/>
  <c r="C52" i="68"/>
  <c r="Q101" i="8" s="1"/>
  <c r="J46" i="66"/>
  <c r="X69" i="8" s="1"/>
  <c r="AE21" i="63"/>
  <c r="C48" i="64"/>
  <c r="Q19" i="8" s="1"/>
  <c r="J23" i="69"/>
  <c r="J22" i="69"/>
  <c r="J17" i="69"/>
  <c r="J25" i="69"/>
  <c r="J29" i="69"/>
  <c r="J21" i="69"/>
  <c r="F24" i="68"/>
  <c r="F17" i="67"/>
  <c r="F21" i="67"/>
  <c r="AM24" i="66"/>
  <c r="AI17" i="66"/>
  <c r="AI21" i="66"/>
  <c r="F28" i="62"/>
  <c r="C26" i="65"/>
  <c r="AC31" i="71"/>
  <c r="AN17" i="66"/>
  <c r="AN24" i="66"/>
  <c r="AN27" i="66"/>
  <c r="AN23" i="66"/>
  <c r="AQ22" i="65"/>
  <c r="AM27" i="67"/>
  <c r="AO23" i="64"/>
  <c r="AD19" i="71"/>
  <c r="AB21" i="63"/>
  <c r="AM21" i="64"/>
  <c r="G41" i="5"/>
  <c r="L54" i="5"/>
  <c r="Z12" i="8" s="1"/>
  <c r="AR29" i="5"/>
  <c r="K54" i="5" s="1"/>
  <c r="Y12" i="8" s="1"/>
  <c r="O22" i="71"/>
  <c r="O26" i="64"/>
  <c r="Y22" i="71"/>
  <c r="AJ26" i="63"/>
  <c r="K37" i="64"/>
  <c r="AG21" i="71"/>
  <c r="G58" i="71" s="1"/>
  <c r="J50" i="64"/>
  <c r="X21" i="8" s="1"/>
  <c r="AK25" i="65"/>
  <c r="AM23" i="65"/>
  <c r="AB6" i="71"/>
  <c r="G30" i="71"/>
  <c r="G17" i="67"/>
  <c r="C32" i="71"/>
  <c r="C23" i="66"/>
  <c r="AE5" i="71"/>
  <c r="AC4" i="71"/>
  <c r="AN17" i="65"/>
  <c r="O17" i="68"/>
  <c r="O26" i="68"/>
  <c r="O28" i="68"/>
  <c r="O21" i="68"/>
  <c r="O22" i="68"/>
  <c r="O23" i="68"/>
  <c r="O25" i="68"/>
  <c r="AF31" i="71"/>
  <c r="AQ27" i="67"/>
  <c r="AQ23" i="67"/>
  <c r="AQ17" i="67"/>
  <c r="AQ28" i="67"/>
  <c r="AQ22" i="67"/>
  <c r="AQ26" i="67"/>
  <c r="AQ29" i="67"/>
  <c r="AQ25" i="67"/>
  <c r="AD25" i="71"/>
  <c r="AO29" i="64"/>
  <c r="Z21" i="64"/>
  <c r="Z22" i="64"/>
  <c r="Z25" i="64"/>
  <c r="Z17" i="64"/>
  <c r="Z26" i="64"/>
  <c r="Z27" i="64"/>
  <c r="AA30" i="71"/>
  <c r="AN25" i="62"/>
  <c r="AN27" i="62"/>
  <c r="AN24" i="62"/>
  <c r="AN23" i="62"/>
  <c r="AN22" i="62"/>
  <c r="AN29" i="62"/>
  <c r="AN21" i="62"/>
  <c r="AN28" i="62"/>
  <c r="AE18" i="71"/>
  <c r="AP25" i="63"/>
  <c r="AP21" i="63"/>
  <c r="AP28" i="63"/>
  <c r="AP17" i="63"/>
  <c r="AP26" i="63"/>
  <c r="AP22" i="63"/>
  <c r="X31" i="71"/>
  <c r="AI27" i="67"/>
  <c r="AI25" i="67"/>
  <c r="AI26" i="67"/>
  <c r="AI28" i="67"/>
  <c r="AI29" i="67"/>
  <c r="AI23" i="67"/>
  <c r="AI17" i="67"/>
  <c r="AA11" i="71"/>
  <c r="AL28" i="62"/>
  <c r="Z23" i="66"/>
  <c r="AK23" i="68"/>
  <c r="AK17" i="68"/>
  <c r="AK22" i="68"/>
  <c r="AK21" i="68"/>
  <c r="AK27" i="68"/>
  <c r="AK26" i="68"/>
  <c r="AK28" i="68"/>
  <c r="AK29" i="68"/>
  <c r="AM26" i="64"/>
  <c r="AQ28" i="65"/>
  <c r="Z25" i="71"/>
  <c r="AJ17" i="5"/>
  <c r="AJ25" i="5"/>
  <c r="AJ26" i="5"/>
  <c r="AJ22" i="5"/>
  <c r="AJ28" i="5"/>
  <c r="AF24" i="5"/>
  <c r="AG27" i="68"/>
  <c r="M52" i="68"/>
  <c r="AA101" i="8" s="1"/>
  <c r="AM28" i="64"/>
  <c r="AK25" i="68"/>
  <c r="G34" i="62"/>
  <c r="L47" i="62" s="1"/>
  <c r="Z44" i="8" s="1"/>
  <c r="K34" i="62"/>
  <c r="F34" i="62"/>
  <c r="AP38" i="62"/>
  <c r="AR22" i="62"/>
  <c r="AR28" i="62"/>
  <c r="K53" i="62" s="1"/>
  <c r="Y50" i="8" s="1"/>
  <c r="J47" i="62"/>
  <c r="X44" i="8" s="1"/>
  <c r="AR21" i="62"/>
  <c r="AR29" i="62"/>
  <c r="K54" i="62" s="1"/>
  <c r="Y51" i="8" s="1"/>
  <c r="AR25" i="62"/>
  <c r="K50" i="62"/>
  <c r="Y47" i="8" s="1"/>
  <c r="AR26" i="62"/>
  <c r="K51" i="62" s="1"/>
  <c r="Y48" i="8" s="1"/>
  <c r="AR24" i="62"/>
  <c r="K49" i="62" s="1"/>
  <c r="Y46" i="8" s="1"/>
  <c r="G38" i="64"/>
  <c r="L51" i="64" s="1"/>
  <c r="Z22" i="8" s="1"/>
  <c r="J51" i="64"/>
  <c r="X22" i="8" s="1"/>
  <c r="AG22" i="71"/>
  <c r="G59" i="71" s="1"/>
  <c r="K37" i="68"/>
  <c r="G37" i="68"/>
  <c r="L50" i="68" s="1"/>
  <c r="Z99" i="8" s="1"/>
  <c r="F37" i="68"/>
  <c r="AR25" i="68"/>
  <c r="K50" i="68"/>
  <c r="Y99" i="8" s="1"/>
  <c r="AL29" i="63"/>
  <c r="AK24" i="68"/>
  <c r="AB21" i="68"/>
  <c r="AB22" i="68"/>
  <c r="AB29" i="68"/>
  <c r="AB24" i="68"/>
  <c r="AF17" i="66"/>
  <c r="AI29" i="64"/>
  <c r="X25" i="71"/>
  <c r="AE24" i="67"/>
  <c r="Z10" i="71"/>
  <c r="AK27" i="65"/>
  <c r="F4" i="71"/>
  <c r="F21" i="65"/>
  <c r="F17" i="65"/>
  <c r="AI26" i="63"/>
  <c r="X22" i="71"/>
  <c r="AL24" i="66"/>
  <c r="T8" i="71"/>
  <c r="T25" i="62"/>
  <c r="G37" i="65"/>
  <c r="L50" i="65"/>
  <c r="Z60" i="8" s="1"/>
  <c r="F37" i="65"/>
  <c r="K37" i="65"/>
  <c r="J50" i="65"/>
  <c r="X60" i="8" s="1"/>
  <c r="AG8" i="71"/>
  <c r="D58" i="71"/>
  <c r="AQ21" i="65"/>
  <c r="AQ26" i="65"/>
  <c r="AQ24" i="65"/>
  <c r="AQ27" i="65"/>
  <c r="AQ23" i="65"/>
  <c r="AQ17" i="65"/>
  <c r="AQ29" i="65"/>
  <c r="AF5" i="71"/>
  <c r="AM25" i="64"/>
  <c r="AM23" i="64"/>
  <c r="AM22" i="64"/>
  <c r="AM29" i="64"/>
  <c r="AM17" i="64"/>
  <c r="AM24" i="64"/>
  <c r="AC36" i="71"/>
  <c r="AN27" i="67"/>
  <c r="AG23" i="67"/>
  <c r="M47" i="67"/>
  <c r="AA83" i="8" s="1"/>
  <c r="AE26" i="67"/>
  <c r="AE23" i="67"/>
  <c r="AE29" i="67"/>
  <c r="AE22" i="67"/>
  <c r="AE28" i="67"/>
  <c r="AE17" i="67"/>
  <c r="AE25" i="67"/>
  <c r="AE27" i="67"/>
  <c r="S22" i="71"/>
  <c r="S26" i="63"/>
  <c r="AN21" i="66"/>
  <c r="K35" i="69"/>
  <c r="G35" i="69"/>
  <c r="L48" i="69" s="1"/>
  <c r="Z110" i="8" s="1"/>
  <c r="F35" i="69"/>
  <c r="J48" i="69"/>
  <c r="X110" i="8" s="1"/>
  <c r="G40" i="66"/>
  <c r="L53" i="66" s="1"/>
  <c r="Z76" i="8" s="1"/>
  <c r="K40" i="66"/>
  <c r="F40" i="66"/>
  <c r="AR28" i="66"/>
  <c r="K53" i="66" s="1"/>
  <c r="Y76" i="8" s="1"/>
  <c r="F39" i="63"/>
  <c r="AE22" i="5"/>
  <c r="AE17" i="5"/>
  <c r="M46" i="64"/>
  <c r="AA17" i="8"/>
  <c r="AG17" i="64"/>
  <c r="F36" i="5"/>
  <c r="S35" i="71"/>
  <c r="AF6" i="71"/>
  <c r="AQ23" i="62"/>
  <c r="AB17" i="71"/>
  <c r="I36" i="69"/>
  <c r="C49" i="69"/>
  <c r="Q111" i="8"/>
  <c r="M53" i="67"/>
  <c r="AA89" i="8" s="1"/>
  <c r="AL17" i="66"/>
  <c r="AL23" i="66"/>
  <c r="AL22" i="66"/>
  <c r="AL29" i="66"/>
  <c r="B40" i="5"/>
  <c r="I40" i="5"/>
  <c r="K28" i="5"/>
  <c r="D53" i="5" s="1"/>
  <c r="R11" i="8" s="1"/>
  <c r="C40" i="5"/>
  <c r="E53" i="5" s="1"/>
  <c r="S11" i="8" s="1"/>
  <c r="C53" i="5"/>
  <c r="Q11" i="8" s="1"/>
  <c r="AF17" i="5"/>
  <c r="AF28" i="5"/>
  <c r="AF21" i="5"/>
  <c r="AF29" i="5"/>
  <c r="AF23" i="5"/>
  <c r="AF25" i="5"/>
  <c r="AF22" i="5"/>
  <c r="AF27" i="5"/>
  <c r="AB38" i="71"/>
  <c r="AM29" i="67"/>
  <c r="F29" i="63"/>
  <c r="F25" i="71"/>
  <c r="X26" i="69"/>
  <c r="X27" i="69"/>
  <c r="X25" i="69"/>
  <c r="X29" i="69"/>
  <c r="AE21" i="5"/>
  <c r="AL21" i="66"/>
  <c r="M52" i="69"/>
  <c r="AA114" i="8" s="1"/>
  <c r="AG27" i="69"/>
  <c r="M48" i="63"/>
  <c r="AA32" i="8" s="1"/>
  <c r="AG23" i="63"/>
  <c r="C29" i="67"/>
  <c r="C23" i="67"/>
  <c r="AL28" i="66"/>
  <c r="Y17" i="66"/>
  <c r="Y21" i="66"/>
  <c r="K33" i="64"/>
  <c r="G33" i="64"/>
  <c r="L46" i="64" s="1"/>
  <c r="Z17" i="8" s="1"/>
  <c r="AA21" i="63"/>
  <c r="AF23" i="71"/>
  <c r="AQ27" i="64"/>
  <c r="C37" i="65"/>
  <c r="E50" i="65" s="1"/>
  <c r="S60" i="8" s="1"/>
  <c r="B37" i="65"/>
  <c r="AC25" i="64"/>
  <c r="AC22" i="64"/>
  <c r="AC17" i="64"/>
  <c r="AC27" i="64"/>
  <c r="K39" i="62"/>
  <c r="F39" i="62"/>
  <c r="G39" i="62"/>
  <c r="L52" i="62" s="1"/>
  <c r="Z49" i="8" s="1"/>
  <c r="B38" i="63"/>
  <c r="I38" i="63"/>
  <c r="C38" i="63"/>
  <c r="E51" i="63" s="1"/>
  <c r="S35" i="8" s="1"/>
  <c r="D24" i="71"/>
  <c r="D28" i="64"/>
  <c r="X22" i="63"/>
  <c r="T21" i="65"/>
  <c r="P29" i="68"/>
  <c r="AO21" i="66"/>
  <c r="AI22" i="5"/>
  <c r="Y17" i="5"/>
  <c r="AR27" i="5"/>
  <c r="K52" i="5"/>
  <c r="Y10" i="8" s="1"/>
  <c r="X23" i="65"/>
  <c r="AK17" i="65"/>
  <c r="G25" i="62"/>
  <c r="AM24" i="62"/>
  <c r="P26" i="68"/>
  <c r="P25" i="68"/>
  <c r="Z17" i="5"/>
  <c r="AO21" i="5"/>
  <c r="Y12" i="71"/>
  <c r="X18" i="71"/>
  <c r="J17" i="64"/>
  <c r="AC9" i="71"/>
  <c r="AM20" i="6"/>
  <c r="C29" i="69"/>
  <c r="C40" i="62"/>
  <c r="E53" i="62" s="1"/>
  <c r="S50" i="8" s="1"/>
  <c r="I40" i="62"/>
  <c r="B40" i="62"/>
  <c r="K40" i="64"/>
  <c r="B40" i="63"/>
  <c r="C40" i="63"/>
  <c r="E53" i="63" s="1"/>
  <c r="S37" i="8" s="1"/>
  <c r="K24" i="71"/>
  <c r="E61" i="71" s="1"/>
  <c r="F34" i="63"/>
  <c r="K34" i="63"/>
  <c r="G34" i="63"/>
  <c r="L47" i="63" s="1"/>
  <c r="Z31" i="8" s="1"/>
  <c r="F41" i="64"/>
  <c r="K41" i="64"/>
  <c r="G41" i="64"/>
  <c r="L54" i="64" s="1"/>
  <c r="Z25" i="8" s="1"/>
  <c r="K34" i="5"/>
  <c r="K41" i="62"/>
  <c r="G41" i="62"/>
  <c r="L54" i="62" s="1"/>
  <c r="Z51" i="8" s="1"/>
  <c r="T19" i="71"/>
  <c r="T23" i="64"/>
  <c r="J24" i="6"/>
  <c r="J16" i="6"/>
  <c r="J20" i="6"/>
  <c r="J18" i="6"/>
  <c r="B46" i="6"/>
  <c r="B9" i="8" s="1"/>
  <c r="B21" i="6"/>
  <c r="AB22" i="22"/>
  <c r="D23" i="22"/>
  <c r="D35" i="22"/>
  <c r="M23" i="22"/>
  <c r="E35" i="22"/>
  <c r="I48" i="22" s="1"/>
  <c r="I37" i="8"/>
  <c r="F48" i="22"/>
  <c r="F37" i="8" s="1"/>
  <c r="AE20" i="26"/>
  <c r="AE16" i="26"/>
  <c r="AE23" i="26"/>
  <c r="AE24" i="26"/>
  <c r="AE22" i="26"/>
  <c r="AK19" i="26"/>
  <c r="AK21" i="26"/>
  <c r="AK23" i="26"/>
  <c r="AK20" i="26"/>
  <c r="AK22" i="26"/>
  <c r="AK16" i="26"/>
  <c r="C33" i="69"/>
  <c r="E46" i="69" s="1"/>
  <c r="S108" i="8" s="1"/>
  <c r="I33" i="69"/>
  <c r="B33" i="69"/>
  <c r="K17" i="69"/>
  <c r="D47" i="69" s="1"/>
  <c r="R109" i="8" s="1"/>
  <c r="C36" i="66"/>
  <c r="E49" i="66" s="1"/>
  <c r="S72" i="8" s="1"/>
  <c r="B36" i="66"/>
  <c r="G33" i="63"/>
  <c r="L46" i="63" s="1"/>
  <c r="Z30" i="8" s="1"/>
  <c r="K33" i="63"/>
  <c r="I41" i="5"/>
  <c r="B41" i="5"/>
  <c r="Y29" i="5"/>
  <c r="Y27" i="5"/>
  <c r="O32" i="71"/>
  <c r="O23" i="67"/>
  <c r="K40" i="69"/>
  <c r="Z16" i="6"/>
  <c r="Z21" i="6"/>
  <c r="AR23" i="25"/>
  <c r="K48" i="25"/>
  <c r="K76" i="8" s="1"/>
  <c r="AR16" i="25"/>
  <c r="F28" i="25"/>
  <c r="AR20" i="25"/>
  <c r="K45" i="25" s="1"/>
  <c r="K73" i="8" s="1"/>
  <c r="J41" i="25"/>
  <c r="J69" i="8" s="1"/>
  <c r="F35" i="27"/>
  <c r="AI23" i="27"/>
  <c r="T23" i="65"/>
  <c r="P17" i="68"/>
  <c r="B53" i="5"/>
  <c r="P11" i="8" s="1"/>
  <c r="AI25" i="5"/>
  <c r="AR17" i="69"/>
  <c r="K47" i="69" s="1"/>
  <c r="Y109" i="8" s="1"/>
  <c r="X17" i="65"/>
  <c r="B21" i="62"/>
  <c r="F34" i="5"/>
  <c r="C51" i="63"/>
  <c r="Q35" i="8"/>
  <c r="G29" i="62"/>
  <c r="AJ28" i="67"/>
  <c r="P23" i="68"/>
  <c r="AJ27" i="67"/>
  <c r="AI28" i="63"/>
  <c r="C54" i="5"/>
  <c r="Q12" i="8" s="1"/>
  <c r="AI21" i="63"/>
  <c r="AM24" i="6"/>
  <c r="AI23" i="5"/>
  <c r="C37" i="69"/>
  <c r="E50" i="69" s="1"/>
  <c r="S112" i="8" s="1"/>
  <c r="B37" i="69"/>
  <c r="I37" i="69"/>
  <c r="I37" i="67"/>
  <c r="B37" i="67"/>
  <c r="K40" i="62"/>
  <c r="G40" i="62"/>
  <c r="L53" i="62"/>
  <c r="Z50" i="8" s="1"/>
  <c r="F40" i="62"/>
  <c r="K36" i="65"/>
  <c r="F36" i="65"/>
  <c r="G36" i="65"/>
  <c r="L49" i="65" s="1"/>
  <c r="Z59" i="8" s="1"/>
  <c r="AG7" i="71"/>
  <c r="D57" i="71" s="1"/>
  <c r="K36" i="67"/>
  <c r="F36" i="67"/>
  <c r="G36" i="67"/>
  <c r="L49" i="67" s="1"/>
  <c r="Z85" i="8" s="1"/>
  <c r="AF27" i="63"/>
  <c r="AF21" i="63"/>
  <c r="B39" i="66"/>
  <c r="I39" i="66"/>
  <c r="C39" i="66"/>
  <c r="E52" i="66" s="1"/>
  <c r="S75" i="8" s="1"/>
  <c r="K38" i="65"/>
  <c r="G38" i="65"/>
  <c r="L51" i="65" s="1"/>
  <c r="Z61" i="8" s="1"/>
  <c r="AG9" i="71"/>
  <c r="D59" i="71" s="1"/>
  <c r="G38" i="63"/>
  <c r="L51" i="63" s="1"/>
  <c r="Z35" i="8" s="1"/>
  <c r="F38" i="63"/>
  <c r="Z32" i="71"/>
  <c r="AK23" i="67"/>
  <c r="G36" i="68"/>
  <c r="L49" i="68" s="1"/>
  <c r="Z98" i="8" s="1"/>
  <c r="K36" i="68"/>
  <c r="F36" i="68"/>
  <c r="C35" i="63"/>
  <c r="E48" i="63" s="1"/>
  <c r="S32" i="8" s="1"/>
  <c r="I35" i="63"/>
  <c r="B35" i="63"/>
  <c r="K19" i="71"/>
  <c r="E56" i="71" s="1"/>
  <c r="C28" i="69"/>
  <c r="C23" i="69"/>
  <c r="J30" i="71"/>
  <c r="J21" i="66"/>
  <c r="AM21" i="65"/>
  <c r="AB4" i="71"/>
  <c r="AF10" i="71"/>
  <c r="AQ27" i="62"/>
  <c r="O38" i="71"/>
  <c r="O29" i="67"/>
  <c r="O36" i="71"/>
  <c r="O27" i="67"/>
  <c r="X9" i="71"/>
  <c r="AI26" i="65"/>
  <c r="B42" i="6"/>
  <c r="B5" i="8" s="1"/>
  <c r="B17" i="6"/>
  <c r="AG17" i="6"/>
  <c r="M42" i="6"/>
  <c r="M5" i="8" s="1"/>
  <c r="M16" i="21"/>
  <c r="F41" i="21"/>
  <c r="F17" i="8" s="1"/>
  <c r="M24" i="21"/>
  <c r="M21" i="21"/>
  <c r="D28" i="21"/>
  <c r="E28" i="21"/>
  <c r="I41" i="21" s="1"/>
  <c r="I17" i="8" s="1"/>
  <c r="M18" i="21"/>
  <c r="M17" i="21"/>
  <c r="M20" i="21"/>
  <c r="AK18" i="6"/>
  <c r="AK20" i="6"/>
  <c r="AK19" i="6"/>
  <c r="AK16" i="6"/>
  <c r="AK21" i="6"/>
  <c r="N36" i="21"/>
  <c r="J49" i="21"/>
  <c r="J25" i="8" s="1"/>
  <c r="F36" i="21"/>
  <c r="AR24" i="21"/>
  <c r="K49" i="21" s="1"/>
  <c r="K25" i="8" s="1"/>
  <c r="C31" i="22"/>
  <c r="E44" i="22" s="1"/>
  <c r="E33" i="8" s="1"/>
  <c r="C29" i="22"/>
  <c r="E42" i="22" s="1"/>
  <c r="E31" i="8" s="1"/>
  <c r="C34" i="22"/>
  <c r="E47" i="22" s="1"/>
  <c r="E36" i="8" s="1"/>
  <c r="C30" i="22"/>
  <c r="E43" i="22"/>
  <c r="E32" i="8" s="1"/>
  <c r="C28" i="22"/>
  <c r="E41" i="22" s="1"/>
  <c r="E30" i="8" s="1"/>
  <c r="C19" i="22"/>
  <c r="C24" i="22"/>
  <c r="C18" i="22"/>
  <c r="C22" i="22"/>
  <c r="C17" i="22"/>
  <c r="C21" i="22"/>
  <c r="N33" i="25"/>
  <c r="J46" i="25"/>
  <c r="J74" i="8" s="1"/>
  <c r="G33" i="25"/>
  <c r="L46" i="25" s="1"/>
  <c r="L74" i="8" s="1"/>
  <c r="AR21" i="25"/>
  <c r="K46" i="25" s="1"/>
  <c r="K74" i="8" s="1"/>
  <c r="F33" i="25"/>
  <c r="T24" i="65"/>
  <c r="C21" i="69"/>
  <c r="AK17" i="67"/>
  <c r="AI25" i="63"/>
  <c r="J52" i="62"/>
  <c r="X49" i="8" s="1"/>
  <c r="K26" i="63"/>
  <c r="D51" i="63" s="1"/>
  <c r="R35" i="8" s="1"/>
  <c r="AO22" i="5"/>
  <c r="AQ26" i="63"/>
  <c r="AO23" i="5"/>
  <c r="X27" i="65"/>
  <c r="X10" i="71"/>
  <c r="G24" i="62"/>
  <c r="C48" i="63"/>
  <c r="Q32" i="8" s="1"/>
  <c r="C17" i="69"/>
  <c r="Z22" i="6"/>
  <c r="C26" i="69"/>
  <c r="AC28" i="64"/>
  <c r="G33" i="69"/>
  <c r="L46" i="69" s="1"/>
  <c r="Z108" i="8" s="1"/>
  <c r="F33" i="69"/>
  <c r="K33" i="69"/>
  <c r="C38" i="64"/>
  <c r="E51" i="64" s="1"/>
  <c r="S22" i="8" s="1"/>
  <c r="I38" i="64"/>
  <c r="B38" i="64"/>
  <c r="B36" i="5"/>
  <c r="S32" i="71"/>
  <c r="S23" i="66"/>
  <c r="AB5" i="71"/>
  <c r="AM26" i="62"/>
  <c r="AL23" i="68"/>
  <c r="AL17" i="68"/>
  <c r="F40" i="67"/>
  <c r="K40" i="67"/>
  <c r="G40" i="67"/>
  <c r="L53" i="67"/>
  <c r="Z89" i="8" s="1"/>
  <c r="AG37" i="71"/>
  <c r="J61" i="71" s="1"/>
  <c r="AA21" i="67"/>
  <c r="AA17" i="67"/>
  <c r="C16" i="22"/>
  <c r="AJ19" i="6"/>
  <c r="AJ17" i="6"/>
  <c r="AJ16" i="6"/>
  <c r="AJ21" i="6"/>
  <c r="L33" i="21"/>
  <c r="D33" i="21"/>
  <c r="V21" i="21"/>
  <c r="H46" i="21" s="1"/>
  <c r="H22" i="8" s="1"/>
  <c r="E33" i="21"/>
  <c r="I46" i="21" s="1"/>
  <c r="I22" i="8" s="1"/>
  <c r="G46" i="21"/>
  <c r="G22" i="8" s="1"/>
  <c r="N30" i="21"/>
  <c r="AR18" i="21"/>
  <c r="K43" i="21" s="1"/>
  <c r="K19" i="8" s="1"/>
  <c r="J43" i="21"/>
  <c r="J19" i="8" s="1"/>
  <c r="F30" i="21"/>
  <c r="D24" i="22"/>
  <c r="D16" i="22"/>
  <c r="D17" i="22"/>
  <c r="D18" i="22"/>
  <c r="D22" i="22"/>
  <c r="D20" i="22"/>
  <c r="D19" i="22"/>
  <c r="D21" i="22"/>
  <c r="E28" i="22"/>
  <c r="I41" i="22" s="1"/>
  <c r="I30" i="8" s="1"/>
  <c r="F41" i="22"/>
  <c r="F30" i="8"/>
  <c r="M17" i="22"/>
  <c r="M19" i="22"/>
  <c r="M16" i="22"/>
  <c r="D28" i="22"/>
  <c r="M24" i="22"/>
  <c r="M20" i="22"/>
  <c r="M21" i="22"/>
  <c r="T17" i="22"/>
  <c r="T21" i="22"/>
  <c r="T24" i="22"/>
  <c r="T16" i="22"/>
  <c r="T22" i="22"/>
  <c r="T20" i="22"/>
  <c r="AB18" i="22"/>
  <c r="AB16" i="22"/>
  <c r="AB20" i="22"/>
  <c r="AB19" i="22"/>
  <c r="H37" i="71"/>
  <c r="H28" i="67"/>
  <c r="AM22" i="69"/>
  <c r="AI21" i="5"/>
  <c r="C39" i="67"/>
  <c r="E52" i="67" s="1"/>
  <c r="S88" i="8" s="1"/>
  <c r="B39" i="67"/>
  <c r="I39" i="67"/>
  <c r="K36" i="71"/>
  <c r="H60" i="71" s="1"/>
  <c r="Y36" i="71"/>
  <c r="AJ27" i="66"/>
  <c r="G34" i="69"/>
  <c r="L47" i="69" s="1"/>
  <c r="Z109" i="8" s="1"/>
  <c r="X33" i="71"/>
  <c r="AI24" i="67"/>
  <c r="AM22" i="6"/>
  <c r="AM21" i="6"/>
  <c r="AM19" i="6"/>
  <c r="AM23" i="6"/>
  <c r="Z18" i="6"/>
  <c r="N33" i="24"/>
  <c r="AR21" i="24"/>
  <c r="K46" i="24" s="1"/>
  <c r="K61" i="8" s="1"/>
  <c r="F33" i="24"/>
  <c r="G33" i="24"/>
  <c r="L46" i="24" s="1"/>
  <c r="L61" i="8" s="1"/>
  <c r="F48" i="24"/>
  <c r="F63" i="8" s="1"/>
  <c r="M23" i="24"/>
  <c r="F32" i="26"/>
  <c r="AI20" i="26"/>
  <c r="X23" i="63"/>
  <c r="P22" i="68"/>
  <c r="O28" i="62"/>
  <c r="AO26" i="5"/>
  <c r="AJ22" i="67"/>
  <c r="AI17" i="5"/>
  <c r="Y21" i="5"/>
  <c r="AJ21" i="64"/>
  <c r="J47" i="69"/>
  <c r="X109" i="8" s="1"/>
  <c r="AK21" i="65"/>
  <c r="G27" i="62"/>
  <c r="AI28" i="5"/>
  <c r="AJ21" i="67"/>
  <c r="K29" i="5"/>
  <c r="D54" i="5"/>
  <c r="R12" i="8" s="1"/>
  <c r="X7" i="71"/>
  <c r="M23" i="21"/>
  <c r="G35" i="27"/>
  <c r="L48" i="27" s="1"/>
  <c r="L102" i="8" s="1"/>
  <c r="L51" i="68"/>
  <c r="Z100" i="8" s="1"/>
  <c r="K38" i="68"/>
  <c r="F38" i="68"/>
  <c r="F39" i="67"/>
  <c r="AG36" i="71"/>
  <c r="J60" i="71" s="1"/>
  <c r="G36" i="66"/>
  <c r="L49" i="66" s="1"/>
  <c r="Z72" i="8" s="1"/>
  <c r="F36" i="66"/>
  <c r="C53" i="62"/>
  <c r="Q50" i="8"/>
  <c r="I33" i="5"/>
  <c r="B33" i="5"/>
  <c r="AC38" i="71"/>
  <c r="AN29" i="67"/>
  <c r="AG35" i="71"/>
  <c r="J59" i="71"/>
  <c r="I41" i="64"/>
  <c r="B41" i="64"/>
  <c r="C41" i="64"/>
  <c r="E54" i="64" s="1"/>
  <c r="S25" i="8" s="1"/>
  <c r="K25" i="71"/>
  <c r="E62" i="71" s="1"/>
  <c r="K40" i="5"/>
  <c r="AR28" i="5"/>
  <c r="K53" i="5" s="1"/>
  <c r="Y11" i="8" s="1"/>
  <c r="AK25" i="67"/>
  <c r="J33" i="71"/>
  <c r="J24" i="67"/>
  <c r="AL29" i="67"/>
  <c r="K35" i="66"/>
  <c r="AM17" i="6"/>
  <c r="K36" i="63"/>
  <c r="F36" i="63"/>
  <c r="G36" i="63"/>
  <c r="L49" i="63" s="1"/>
  <c r="Z33" i="8" s="1"/>
  <c r="AG20" i="71"/>
  <c r="G57" i="71" s="1"/>
  <c r="AQ28" i="5"/>
  <c r="AQ26" i="5"/>
  <c r="C31" i="6"/>
  <c r="E44" i="6"/>
  <c r="E7" i="8" s="1"/>
  <c r="C44" i="6"/>
  <c r="C7" i="8" s="1"/>
  <c r="C21" i="6"/>
  <c r="Z23" i="6"/>
  <c r="S22" i="21"/>
  <c r="S16" i="21"/>
  <c r="AA16" i="21"/>
  <c r="AA22" i="21"/>
  <c r="AA24" i="21"/>
  <c r="AA17" i="21"/>
  <c r="B42" i="21"/>
  <c r="B18" i="8" s="1"/>
  <c r="B29" i="21"/>
  <c r="B17" i="21"/>
  <c r="O29" i="21"/>
  <c r="AG17" i="21"/>
  <c r="M42" i="21"/>
  <c r="M18" i="8" s="1"/>
  <c r="AA19" i="21"/>
  <c r="N35" i="22"/>
  <c r="J48" i="22"/>
  <c r="J37" i="8"/>
  <c r="AR23" i="22"/>
  <c r="K48" i="22" s="1"/>
  <c r="K37" i="8" s="1"/>
  <c r="F35" i="22"/>
  <c r="C34" i="62"/>
  <c r="E47" i="62"/>
  <c r="S44" i="8" s="1"/>
  <c r="B39" i="5"/>
  <c r="I38" i="67"/>
  <c r="K35" i="71"/>
  <c r="H59" i="71" s="1"/>
  <c r="B33" i="64"/>
  <c r="C33" i="64"/>
  <c r="E46" i="64"/>
  <c r="S17" i="8" s="1"/>
  <c r="I33" i="64"/>
  <c r="K17" i="71"/>
  <c r="E54" i="71" s="1"/>
  <c r="I38" i="5"/>
  <c r="Z18" i="71"/>
  <c r="AE31" i="71"/>
  <c r="AP21" i="67"/>
  <c r="Z38" i="71"/>
  <c r="AK29" i="67"/>
  <c r="AJ18" i="6"/>
  <c r="F47" i="22"/>
  <c r="F36" i="8" s="1"/>
  <c r="M22" i="22"/>
  <c r="C39" i="63"/>
  <c r="E52" i="63" s="1"/>
  <c r="S36" i="8" s="1"/>
  <c r="B39" i="63"/>
  <c r="I39" i="63"/>
  <c r="C41" i="68"/>
  <c r="E54" i="68" s="1"/>
  <c r="S103" i="8" s="1"/>
  <c r="B41" i="68"/>
  <c r="B36" i="67"/>
  <c r="C36" i="67"/>
  <c r="E49" i="67" s="1"/>
  <c r="S85" i="8" s="1"/>
  <c r="I36" i="67"/>
  <c r="B33" i="68"/>
  <c r="C33" i="68"/>
  <c r="E46" i="68"/>
  <c r="S95" i="8" s="1"/>
  <c r="K41" i="66"/>
  <c r="AJ22" i="6"/>
  <c r="C40" i="66"/>
  <c r="E53" i="66" s="1"/>
  <c r="S76" i="8" s="1"/>
  <c r="B40" i="66"/>
  <c r="I40" i="66"/>
  <c r="B37" i="68"/>
  <c r="I37" i="68"/>
  <c r="C37" i="68"/>
  <c r="E50" i="68" s="1"/>
  <c r="S99" i="8" s="1"/>
  <c r="I34" i="63"/>
  <c r="C34" i="63"/>
  <c r="E47" i="63"/>
  <c r="S31" i="8" s="1"/>
  <c r="B34" i="63"/>
  <c r="K39" i="64"/>
  <c r="B37" i="64"/>
  <c r="C37" i="64"/>
  <c r="E50" i="64"/>
  <c r="S21" i="8"/>
  <c r="I37" i="64"/>
  <c r="K21" i="71"/>
  <c r="E58" i="71" s="1"/>
  <c r="K33" i="68"/>
  <c r="K39" i="66"/>
  <c r="F39" i="66"/>
  <c r="K33" i="62"/>
  <c r="F33" i="62"/>
  <c r="J31" i="71"/>
  <c r="J28" i="67"/>
  <c r="O18" i="71"/>
  <c r="O23" i="64"/>
  <c r="AE37" i="71"/>
  <c r="F40" i="65"/>
  <c r="K40" i="65"/>
  <c r="G40" i="65"/>
  <c r="L53" i="65" s="1"/>
  <c r="Z63" i="8" s="1"/>
  <c r="K35" i="64"/>
  <c r="G35" i="64"/>
  <c r="L48" i="64"/>
  <c r="Z19" i="8" s="1"/>
  <c r="I17" i="6"/>
  <c r="I18" i="6"/>
  <c r="I16" i="6"/>
  <c r="I20" i="6"/>
  <c r="AA19" i="6"/>
  <c r="AA20" i="6"/>
  <c r="G36" i="6"/>
  <c r="L49" i="6" s="1"/>
  <c r="L12" i="8" s="1"/>
  <c r="F36" i="6"/>
  <c r="AB24" i="22"/>
  <c r="J21" i="27"/>
  <c r="J18" i="27"/>
  <c r="J17" i="27"/>
  <c r="J22" i="27"/>
  <c r="J16" i="27"/>
  <c r="J19" i="27"/>
  <c r="Y18" i="27"/>
  <c r="Y22" i="27"/>
  <c r="Y16" i="27"/>
  <c r="Y23" i="27"/>
  <c r="Y21" i="27"/>
  <c r="D22" i="64"/>
  <c r="D17" i="64"/>
  <c r="D24" i="64"/>
  <c r="D27" i="64"/>
  <c r="D26" i="64"/>
  <c r="D29" i="64"/>
  <c r="D18" i="71"/>
  <c r="D23" i="64"/>
  <c r="R21" i="64"/>
  <c r="R17" i="64"/>
  <c r="R25" i="64"/>
  <c r="R28" i="64"/>
  <c r="R29" i="64"/>
  <c r="AP22" i="64"/>
  <c r="AP24" i="64"/>
  <c r="AP27" i="64"/>
  <c r="E22" i="63"/>
  <c r="E28" i="63"/>
  <c r="E17" i="63"/>
  <c r="E18" i="71"/>
  <c r="E29" i="63"/>
  <c r="E25" i="63"/>
  <c r="Q17" i="63"/>
  <c r="Q21" i="63"/>
  <c r="Q22" i="63"/>
  <c r="Q25" i="63"/>
  <c r="Q23" i="63"/>
  <c r="Q26" i="63"/>
  <c r="Q24" i="63"/>
  <c r="Q18" i="71"/>
  <c r="Q28" i="63"/>
  <c r="Q27" i="63"/>
  <c r="E10" i="71"/>
  <c r="E27" i="62"/>
  <c r="B38" i="65"/>
  <c r="G23" i="67"/>
  <c r="F27" i="67"/>
  <c r="G37" i="66"/>
  <c r="L50" i="66"/>
  <c r="Z73" i="8" s="1"/>
  <c r="K37" i="66"/>
  <c r="C35" i="66"/>
  <c r="E48" i="66" s="1"/>
  <c r="S71" i="8" s="1"/>
  <c r="B35" i="66"/>
  <c r="I35" i="66"/>
  <c r="K32" i="71"/>
  <c r="H56" i="71"/>
  <c r="AP29" i="64"/>
  <c r="AQ17" i="62"/>
  <c r="AF4" i="71"/>
  <c r="I40" i="69"/>
  <c r="B40" i="69"/>
  <c r="C40" i="69"/>
  <c r="E53" i="69" s="1"/>
  <c r="S115" i="8" s="1"/>
  <c r="AK22" i="6"/>
  <c r="C20" i="22"/>
  <c r="M32" i="22"/>
  <c r="C45" i="22"/>
  <c r="C34" i="8"/>
  <c r="B32" i="22"/>
  <c r="B46" i="22"/>
  <c r="B35" i="8" s="1"/>
  <c r="C33" i="22"/>
  <c r="E46" i="22" s="1"/>
  <c r="E35" i="8" s="1"/>
  <c r="B21" i="22"/>
  <c r="B33" i="22"/>
  <c r="L34" i="22"/>
  <c r="V22" i="22"/>
  <c r="H47" i="22" s="1"/>
  <c r="H36" i="8" s="1"/>
  <c r="AB23" i="22"/>
  <c r="O34" i="25"/>
  <c r="M47" i="25"/>
  <c r="M75" i="8" s="1"/>
  <c r="AG22" i="25"/>
  <c r="AL22" i="26"/>
  <c r="AL16" i="26"/>
  <c r="C36" i="65"/>
  <c r="E49" i="65"/>
  <c r="S59" i="8" s="1"/>
  <c r="I40" i="67"/>
  <c r="K37" i="71"/>
  <c r="H61" i="71" s="1"/>
  <c r="I34" i="67"/>
  <c r="C34" i="67"/>
  <c r="E47" i="67" s="1"/>
  <c r="S83" i="8"/>
  <c r="B34" i="67"/>
  <c r="K31" i="71"/>
  <c r="H55" i="71" s="1"/>
  <c r="C41" i="62"/>
  <c r="E54" i="62" s="1"/>
  <c r="S51" i="8" s="1"/>
  <c r="K12" i="71"/>
  <c r="B62" i="71" s="1"/>
  <c r="B33" i="62"/>
  <c r="C33" i="62"/>
  <c r="E46" i="62" s="1"/>
  <c r="S43" i="8" s="1"/>
  <c r="I33" i="62"/>
  <c r="G34" i="71"/>
  <c r="G25" i="67"/>
  <c r="I34" i="65"/>
  <c r="C34" i="65"/>
  <c r="E47" i="65" s="1"/>
  <c r="S57" i="8" s="1"/>
  <c r="B34" i="65"/>
  <c r="F37" i="62"/>
  <c r="K37" i="62"/>
  <c r="G37" i="62"/>
  <c r="L50" i="62" s="1"/>
  <c r="Z47" i="8" s="1"/>
  <c r="T24" i="71"/>
  <c r="AE28" i="5"/>
  <c r="B34" i="5"/>
  <c r="I34" i="5"/>
  <c r="K25" i="5"/>
  <c r="D50" i="5" s="1"/>
  <c r="R8" i="8" s="1"/>
  <c r="AB30" i="71"/>
  <c r="AM21" i="67"/>
  <c r="G31" i="6"/>
  <c r="L44" i="6" s="1"/>
  <c r="L7" i="8" s="1"/>
  <c r="F31" i="6"/>
  <c r="AR19" i="6"/>
  <c r="K44" i="6" s="1"/>
  <c r="K7" i="8" s="1"/>
  <c r="J44" i="6"/>
  <c r="J7" i="8" s="1"/>
  <c r="N32" i="21"/>
  <c r="G32" i="21"/>
  <c r="L45" i="21"/>
  <c r="L21" i="8" s="1"/>
  <c r="AJ24" i="6"/>
  <c r="AO21" i="21"/>
  <c r="AO22" i="21"/>
  <c r="F30" i="22"/>
  <c r="AI18" i="22"/>
  <c r="O31" i="22"/>
  <c r="M44" i="22"/>
  <c r="M33" i="8"/>
  <c r="AG19" i="22"/>
  <c r="G32" i="22"/>
  <c r="L45" i="22" s="1"/>
  <c r="L34" i="8" s="1"/>
  <c r="AI20" i="22"/>
  <c r="F32" i="22"/>
  <c r="N31" i="25"/>
  <c r="J44" i="25"/>
  <c r="J72" i="8" s="1"/>
  <c r="AR19" i="25"/>
  <c r="K44" i="25"/>
  <c r="K72" i="8" s="1"/>
  <c r="F48" i="25"/>
  <c r="F76" i="8" s="1"/>
  <c r="M23" i="25"/>
  <c r="D35" i="25"/>
  <c r="N36" i="25"/>
  <c r="J49" i="25"/>
  <c r="J77" i="8" s="1"/>
  <c r="AR24" i="25"/>
  <c r="K49" i="25"/>
  <c r="K77" i="8" s="1"/>
  <c r="G36" i="25"/>
  <c r="L49" i="25"/>
  <c r="L77" i="8" s="1"/>
  <c r="F36" i="25"/>
  <c r="E33" i="26"/>
  <c r="I46" i="26"/>
  <c r="I87" i="8"/>
  <c r="E31" i="26"/>
  <c r="I44" i="26"/>
  <c r="I85" i="8" s="1"/>
  <c r="E35" i="26"/>
  <c r="I48" i="26" s="1"/>
  <c r="I89" i="8" s="1"/>
  <c r="E30" i="26"/>
  <c r="I43" i="26"/>
  <c r="I84" i="8" s="1"/>
  <c r="E34" i="26"/>
  <c r="I47" i="26" s="1"/>
  <c r="I88" i="8" s="1"/>
  <c r="E29" i="26"/>
  <c r="I42" i="26"/>
  <c r="I83" i="8" s="1"/>
  <c r="E32" i="26"/>
  <c r="I45" i="26" s="1"/>
  <c r="I86" i="8" s="1"/>
  <c r="AA23" i="26"/>
  <c r="AA18" i="26"/>
  <c r="AA16" i="26"/>
  <c r="AA19" i="26"/>
  <c r="L36" i="26"/>
  <c r="G49" i="26"/>
  <c r="G90" i="8" s="1"/>
  <c r="E36" i="26"/>
  <c r="I49" i="26" s="1"/>
  <c r="I90" i="8" s="1"/>
  <c r="D36" i="26"/>
  <c r="V24" i="26"/>
  <c r="H49" i="26"/>
  <c r="H90" i="8" s="1"/>
  <c r="E35" i="27"/>
  <c r="I48" i="27"/>
  <c r="I102" i="8"/>
  <c r="E31" i="27"/>
  <c r="I44" i="27" s="1"/>
  <c r="I98" i="8" s="1"/>
  <c r="E30" i="27"/>
  <c r="I43" i="27"/>
  <c r="I97" i="8" s="1"/>
  <c r="E20" i="27"/>
  <c r="E22" i="27"/>
  <c r="E17" i="27"/>
  <c r="E18" i="27"/>
  <c r="E16" i="27"/>
  <c r="E19" i="27"/>
  <c r="E24" i="27"/>
  <c r="I39" i="62"/>
  <c r="K39" i="68"/>
  <c r="G39" i="68"/>
  <c r="L52" i="68" s="1"/>
  <c r="Z101" i="8"/>
  <c r="I33" i="66"/>
  <c r="C33" i="66"/>
  <c r="E46" i="66"/>
  <c r="S69" i="8" s="1"/>
  <c r="F34" i="65"/>
  <c r="G34" i="65"/>
  <c r="L47" i="65"/>
  <c r="Z57" i="8"/>
  <c r="K34" i="65"/>
  <c r="AO17" i="63"/>
  <c r="K16" i="21"/>
  <c r="K21" i="21"/>
  <c r="D46" i="21"/>
  <c r="D22" i="8" s="1"/>
  <c r="K22" i="21"/>
  <c r="D47" i="21" s="1"/>
  <c r="D23" i="8" s="1"/>
  <c r="B28" i="21"/>
  <c r="K20" i="21"/>
  <c r="D45" i="21" s="1"/>
  <c r="D21" i="8" s="1"/>
  <c r="K17" i="21"/>
  <c r="D42" i="21" s="1"/>
  <c r="D18" i="8" s="1"/>
  <c r="K19" i="21"/>
  <c r="D44" i="21" s="1"/>
  <c r="D20" i="8" s="1"/>
  <c r="K24" i="21"/>
  <c r="D49" i="21" s="1"/>
  <c r="D25" i="8" s="1"/>
  <c r="K18" i="21"/>
  <c r="D43" i="21" s="1"/>
  <c r="D19" i="8" s="1"/>
  <c r="T18" i="21"/>
  <c r="T20" i="21"/>
  <c r="T19" i="21"/>
  <c r="T22" i="21"/>
  <c r="O30" i="21"/>
  <c r="M43" i="21"/>
  <c r="M19" i="8" s="1"/>
  <c r="AG18" i="21"/>
  <c r="C23" i="22"/>
  <c r="M35" i="22"/>
  <c r="C48" i="22"/>
  <c r="C37" i="8" s="1"/>
  <c r="K23" i="22"/>
  <c r="D48" i="22" s="1"/>
  <c r="D37" i="8" s="1"/>
  <c r="C35" i="22"/>
  <c r="E48" i="22" s="1"/>
  <c r="E37" i="8" s="1"/>
  <c r="T23" i="22"/>
  <c r="AK23" i="23"/>
  <c r="N36" i="23"/>
  <c r="F36" i="23"/>
  <c r="C35" i="24"/>
  <c r="E48" i="24"/>
  <c r="E63" i="8" s="1"/>
  <c r="X21" i="24"/>
  <c r="X22" i="24"/>
  <c r="X16" i="24"/>
  <c r="X23" i="24"/>
  <c r="X19" i="24"/>
  <c r="X20" i="24"/>
  <c r="AK23" i="24"/>
  <c r="AK16" i="24"/>
  <c r="AK17" i="24"/>
  <c r="AK19" i="24"/>
  <c r="L29" i="24"/>
  <c r="V17" i="24"/>
  <c r="H42" i="24" s="1"/>
  <c r="H57" i="8" s="1"/>
  <c r="G42" i="24"/>
  <c r="G57" i="8" s="1"/>
  <c r="D29" i="24"/>
  <c r="E29" i="24"/>
  <c r="I42" i="24" s="1"/>
  <c r="I57" i="8" s="1"/>
  <c r="S23" i="25"/>
  <c r="S16" i="25"/>
  <c r="S21" i="25"/>
  <c r="S18" i="25"/>
  <c r="S22" i="25"/>
  <c r="S19" i="25"/>
  <c r="S20" i="25"/>
  <c r="S17" i="25"/>
  <c r="AQ19" i="25"/>
  <c r="AQ22" i="25"/>
  <c r="AQ20" i="25"/>
  <c r="AQ24" i="25"/>
  <c r="AQ23" i="25"/>
  <c r="J23" i="6"/>
  <c r="AE17" i="21"/>
  <c r="AA23" i="21"/>
  <c r="AK23" i="6"/>
  <c r="AJ22" i="21"/>
  <c r="AJ24" i="21"/>
  <c r="AJ23" i="21"/>
  <c r="Y19" i="23"/>
  <c r="Y21" i="23"/>
  <c r="Y22" i="23"/>
  <c r="Y16" i="23"/>
  <c r="Y18" i="23"/>
  <c r="AC19" i="23"/>
  <c r="AC22" i="23"/>
  <c r="AC16" i="23"/>
  <c r="AC18" i="23"/>
  <c r="AC17" i="23"/>
  <c r="AG20" i="23"/>
  <c r="C35" i="23"/>
  <c r="E48" i="23" s="1"/>
  <c r="E50" i="8" s="1"/>
  <c r="B48" i="23"/>
  <c r="B50" i="8"/>
  <c r="AA16" i="24"/>
  <c r="AA19" i="24"/>
  <c r="AA20" i="24"/>
  <c r="M41" i="24"/>
  <c r="M56" i="8" s="1"/>
  <c r="AG19" i="24"/>
  <c r="X24" i="24"/>
  <c r="AJ16" i="25"/>
  <c r="AJ17" i="25"/>
  <c r="AJ21" i="25"/>
  <c r="AJ19" i="25"/>
  <c r="AO22" i="66"/>
  <c r="AO26" i="66"/>
  <c r="N23" i="6"/>
  <c r="N20" i="6"/>
  <c r="D28" i="6"/>
  <c r="E28" i="6"/>
  <c r="I41" i="6" s="1"/>
  <c r="I4" i="8" s="1"/>
  <c r="AA17" i="6"/>
  <c r="I19" i="6"/>
  <c r="AJ20" i="6"/>
  <c r="B35" i="6"/>
  <c r="C35" i="6"/>
  <c r="E48" i="6" s="1"/>
  <c r="E11" i="8" s="1"/>
  <c r="O33" i="21"/>
  <c r="M46" i="21"/>
  <c r="M22" i="8" s="1"/>
  <c r="AG21" i="21"/>
  <c r="J41" i="22"/>
  <c r="J30" i="8" s="1"/>
  <c r="AR20" i="22"/>
  <c r="K45" i="22"/>
  <c r="K34" i="8" s="1"/>
  <c r="AR16" i="22"/>
  <c r="C32" i="23"/>
  <c r="E45" i="23"/>
  <c r="E47" i="8" s="1"/>
  <c r="C33" i="23"/>
  <c r="E46" i="23"/>
  <c r="E48" i="8" s="1"/>
  <c r="C28" i="23"/>
  <c r="E41" i="23" s="1"/>
  <c r="E43" i="8" s="1"/>
  <c r="C34" i="23"/>
  <c r="E47" i="23" s="1"/>
  <c r="E49" i="8" s="1"/>
  <c r="C31" i="23"/>
  <c r="E44" i="23"/>
  <c r="E46" i="8" s="1"/>
  <c r="C22" i="23"/>
  <c r="C20" i="23"/>
  <c r="C16" i="23"/>
  <c r="C17" i="23"/>
  <c r="Q19" i="23"/>
  <c r="Q16" i="23"/>
  <c r="Q17" i="23"/>
  <c r="Q23" i="23"/>
  <c r="AI17" i="23"/>
  <c r="F29" i="23"/>
  <c r="O30" i="23"/>
  <c r="M43" i="23"/>
  <c r="M45" i="8" s="1"/>
  <c r="G32" i="23"/>
  <c r="L45" i="23" s="1"/>
  <c r="L47" i="8" s="1"/>
  <c r="F32" i="23"/>
  <c r="AB16" i="24"/>
  <c r="AB19" i="24"/>
  <c r="AB24" i="24"/>
  <c r="AB17" i="24"/>
  <c r="AO20" i="24"/>
  <c r="AO22" i="24"/>
  <c r="AK18" i="24"/>
  <c r="O34" i="24"/>
  <c r="M47" i="24"/>
  <c r="M62" i="8"/>
  <c r="AG22" i="24"/>
  <c r="AA27" i="66"/>
  <c r="M17" i="6"/>
  <c r="F42" i="6"/>
  <c r="F5" i="8" s="1"/>
  <c r="Z24" i="6"/>
  <c r="AB16" i="21"/>
  <c r="F42" i="21"/>
  <c r="F18" i="8" s="1"/>
  <c r="D29" i="21"/>
  <c r="AA18" i="21"/>
  <c r="B45" i="21"/>
  <c r="B21" i="8" s="1"/>
  <c r="B32" i="21"/>
  <c r="AA20" i="21"/>
  <c r="N35" i="21"/>
  <c r="U24" i="22"/>
  <c r="U16" i="22"/>
  <c r="U17" i="22"/>
  <c r="AI19" i="22"/>
  <c r="AI21" i="22"/>
  <c r="AI22" i="22"/>
  <c r="AE22" i="25"/>
  <c r="AE18" i="25"/>
  <c r="AE16" i="25"/>
  <c r="AE17" i="25"/>
  <c r="AE23" i="25"/>
  <c r="L33" i="25"/>
  <c r="F19" i="26"/>
  <c r="F23" i="26"/>
  <c r="F16" i="26"/>
  <c r="F17" i="26"/>
  <c r="F24" i="26"/>
  <c r="F18" i="26"/>
  <c r="F20" i="26"/>
  <c r="AE17" i="26"/>
  <c r="L32" i="26"/>
  <c r="D32" i="26"/>
  <c r="V20" i="26"/>
  <c r="H45" i="26" s="1"/>
  <c r="H86" i="8" s="1"/>
  <c r="AA24" i="26"/>
  <c r="K22" i="27"/>
  <c r="D47" i="27"/>
  <c r="D101" i="8" s="1"/>
  <c r="K23" i="27"/>
  <c r="D48" i="27"/>
  <c r="D102" i="8" s="1"/>
  <c r="K18" i="27"/>
  <c r="D43" i="27" s="1"/>
  <c r="D97" i="8" s="1"/>
  <c r="B28" i="27"/>
  <c r="K16" i="27"/>
  <c r="K19" i="27"/>
  <c r="D44" i="27"/>
  <c r="D98" i="8" s="1"/>
  <c r="C41" i="27"/>
  <c r="C95" i="8" s="1"/>
  <c r="K20" i="27"/>
  <c r="D45" i="27"/>
  <c r="D99" i="8" s="1"/>
  <c r="R16" i="27"/>
  <c r="R19" i="27"/>
  <c r="R22" i="27"/>
  <c r="R23" i="27"/>
  <c r="R21" i="27"/>
  <c r="N30" i="27"/>
  <c r="J20" i="27"/>
  <c r="E25" i="64"/>
  <c r="E26" i="64"/>
  <c r="E21" i="64"/>
  <c r="E29" i="64"/>
  <c r="AQ26" i="64"/>
  <c r="AQ24" i="64"/>
  <c r="D25" i="64"/>
  <c r="D21" i="71"/>
  <c r="R25" i="62"/>
  <c r="R22" i="62"/>
  <c r="R29" i="62"/>
  <c r="V23" i="6"/>
  <c r="H48" i="6"/>
  <c r="H11" i="8" s="1"/>
  <c r="M45" i="6"/>
  <c r="M8" i="8" s="1"/>
  <c r="AG20" i="6"/>
  <c r="C24" i="6"/>
  <c r="C36" i="6"/>
  <c r="E49" i="6" s="1"/>
  <c r="E12" i="8" s="1"/>
  <c r="B36" i="6"/>
  <c r="C49" i="6"/>
  <c r="C12" i="8" s="1"/>
  <c r="AO18" i="21"/>
  <c r="AB19" i="21"/>
  <c r="AE23" i="21"/>
  <c r="AP21" i="6"/>
  <c r="AP23" i="6"/>
  <c r="U18" i="22"/>
  <c r="N33" i="22"/>
  <c r="AR21" i="22"/>
  <c r="K46" i="22" s="1"/>
  <c r="K35" i="8" s="1"/>
  <c r="F33" i="22"/>
  <c r="G33" i="22"/>
  <c r="L46" i="22" s="1"/>
  <c r="L35" i="8" s="1"/>
  <c r="AF19" i="24"/>
  <c r="AF20" i="24"/>
  <c r="X18" i="24"/>
  <c r="F30" i="24"/>
  <c r="AI18" i="24"/>
  <c r="AB20" i="24"/>
  <c r="AB16" i="26"/>
  <c r="AB19" i="26"/>
  <c r="AB20" i="26"/>
  <c r="M41" i="26"/>
  <c r="M82" i="8"/>
  <c r="AG17" i="26"/>
  <c r="AG18" i="26"/>
  <c r="AG22" i="26"/>
  <c r="AC20" i="71"/>
  <c r="AN24" i="63"/>
  <c r="Y10" i="71"/>
  <c r="F11" i="71"/>
  <c r="R12" i="71"/>
  <c r="R29" i="65"/>
  <c r="K38" i="71"/>
  <c r="H62" i="71"/>
  <c r="I37" i="66"/>
  <c r="B37" i="66"/>
  <c r="C37" i="66"/>
  <c r="E50" i="66" s="1"/>
  <c r="S73" i="8"/>
  <c r="B35" i="62"/>
  <c r="I35" i="62"/>
  <c r="C35" i="62"/>
  <c r="E48" i="62" s="1"/>
  <c r="S45" i="8" s="1"/>
  <c r="U22" i="6"/>
  <c r="Q23" i="6"/>
  <c r="AL23" i="6"/>
  <c r="AK18" i="21"/>
  <c r="AE24" i="22"/>
  <c r="N33" i="23"/>
  <c r="O34" i="23"/>
  <c r="M47" i="23"/>
  <c r="M49" i="8" s="1"/>
  <c r="AL22" i="23"/>
  <c r="AK24" i="24"/>
  <c r="M29" i="25"/>
  <c r="C29" i="25"/>
  <c r="E42" i="25" s="1"/>
  <c r="E70" i="8" s="1"/>
  <c r="N34" i="25"/>
  <c r="J47" i="25"/>
  <c r="J75" i="8" s="1"/>
  <c r="N32" i="26"/>
  <c r="Y17" i="27"/>
  <c r="E24" i="62"/>
  <c r="AP26" i="62"/>
  <c r="F52" i="68"/>
  <c r="T101" i="8" s="1"/>
  <c r="M27" i="68"/>
  <c r="G35" i="65"/>
  <c r="L48" i="65"/>
  <c r="Z58" i="8" s="1"/>
  <c r="K35" i="65"/>
  <c r="F35" i="65"/>
  <c r="E40" i="65"/>
  <c r="I53" i="65" s="1"/>
  <c r="W63" i="8" s="1"/>
  <c r="D40" i="65"/>
  <c r="J40" i="65"/>
  <c r="V11" i="71"/>
  <c r="C61" i="71"/>
  <c r="D38" i="67"/>
  <c r="J38" i="67"/>
  <c r="V35" i="71"/>
  <c r="I59" i="71"/>
  <c r="I38" i="69"/>
  <c r="B38" i="69"/>
  <c r="C38" i="69"/>
  <c r="E51" i="69" s="1"/>
  <c r="S113" i="8" s="1"/>
  <c r="I36" i="63"/>
  <c r="C36" i="63"/>
  <c r="E49" i="63" s="1"/>
  <c r="S33" i="8" s="1"/>
  <c r="I35" i="64"/>
  <c r="B35" i="64"/>
  <c r="C35" i="64"/>
  <c r="E48" i="64" s="1"/>
  <c r="S19" i="8" s="1"/>
  <c r="AK17" i="6"/>
  <c r="C32" i="6"/>
  <c r="E45" i="6" s="1"/>
  <c r="E8" i="8" s="1"/>
  <c r="B32" i="6"/>
  <c r="E34" i="6"/>
  <c r="I47" i="6" s="1"/>
  <c r="I10" i="8"/>
  <c r="D34" i="6"/>
  <c r="G47" i="6"/>
  <c r="G10" i="8" s="1"/>
  <c r="AP24" i="6"/>
  <c r="AJ19" i="21"/>
  <c r="AO17" i="21"/>
  <c r="AK23" i="21"/>
  <c r="AB17" i="22"/>
  <c r="O32" i="22"/>
  <c r="AG20" i="22"/>
  <c r="M45" i="22"/>
  <c r="M34" i="8" s="1"/>
  <c r="C21" i="23"/>
  <c r="M33" i="23"/>
  <c r="C46" i="23"/>
  <c r="C48" i="8" s="1"/>
  <c r="O33" i="23"/>
  <c r="M46" i="23"/>
  <c r="M48" i="8" s="1"/>
  <c r="AF24" i="24"/>
  <c r="AR17" i="25"/>
  <c r="K42" i="25" s="1"/>
  <c r="K70" i="8" s="1"/>
  <c r="AE19" i="26"/>
  <c r="AF32" i="71"/>
  <c r="AB33" i="71"/>
  <c r="AD34" i="71"/>
  <c r="F26" i="67"/>
  <c r="F35" i="71"/>
  <c r="B35" i="68"/>
  <c r="I35" i="68"/>
  <c r="C35" i="68"/>
  <c r="E48" i="68" s="1"/>
  <c r="S97" i="8" s="1"/>
  <c r="B37" i="62"/>
  <c r="C37" i="62"/>
  <c r="E50" i="62"/>
  <c r="S47" i="8" s="1"/>
  <c r="AP22" i="6"/>
  <c r="AD18" i="21"/>
  <c r="M32" i="21"/>
  <c r="C45" i="21"/>
  <c r="C21" i="8"/>
  <c r="O34" i="21"/>
  <c r="AD24" i="21"/>
  <c r="AM17" i="22"/>
  <c r="L31" i="22"/>
  <c r="G44" i="22"/>
  <c r="G33" i="8"/>
  <c r="O35" i="24"/>
  <c r="M48" i="24"/>
  <c r="M63" i="8"/>
  <c r="L36" i="24"/>
  <c r="E36" i="24"/>
  <c r="I49" i="24" s="1"/>
  <c r="I64" i="8" s="1"/>
  <c r="Y17" i="25"/>
  <c r="AE18" i="26"/>
  <c r="D16" i="27"/>
  <c r="D19" i="27"/>
  <c r="D17" i="27"/>
  <c r="F41" i="27"/>
  <c r="F95" i="8"/>
  <c r="M20" i="27"/>
  <c r="M18" i="27"/>
  <c r="S20" i="27"/>
  <c r="S17" i="27"/>
  <c r="S18" i="27"/>
  <c r="AL16" i="27"/>
  <c r="Q10" i="71"/>
  <c r="AE24" i="66"/>
  <c r="AE22" i="66"/>
  <c r="S38" i="71"/>
  <c r="AA26" i="69"/>
  <c r="B35" i="5"/>
  <c r="I35" i="5"/>
  <c r="K38" i="69"/>
  <c r="G38" i="69"/>
  <c r="L51" i="69"/>
  <c r="Z113" i="8" s="1"/>
  <c r="I39" i="68"/>
  <c r="B39" i="68"/>
  <c r="C39" i="68"/>
  <c r="E52" i="68" s="1"/>
  <c r="S101" i="8"/>
  <c r="B40" i="65"/>
  <c r="C40" i="65"/>
  <c r="E53" i="65" s="1"/>
  <c r="S63" i="8" s="1"/>
  <c r="AL20" i="6"/>
  <c r="E33" i="6"/>
  <c r="I46" i="6" s="1"/>
  <c r="I9" i="8" s="1"/>
  <c r="Z17" i="22"/>
  <c r="N30" i="23"/>
  <c r="O31" i="23"/>
  <c r="M44" i="23"/>
  <c r="M46" i="8"/>
  <c r="AM20" i="23"/>
  <c r="M36" i="23"/>
  <c r="K24" i="23"/>
  <c r="D49" i="23" s="1"/>
  <c r="D51" i="8" s="1"/>
  <c r="AA24" i="23"/>
  <c r="AO21" i="24"/>
  <c r="O30" i="25"/>
  <c r="M43" i="25"/>
  <c r="M71" i="8" s="1"/>
  <c r="AE20" i="25"/>
  <c r="AE21" i="25"/>
  <c r="N31" i="26"/>
  <c r="AR19" i="26"/>
  <c r="K44" i="26" s="1"/>
  <c r="K85" i="8" s="1"/>
  <c r="E17" i="62"/>
  <c r="AF24" i="62"/>
  <c r="R27" i="62"/>
  <c r="AA33" i="71"/>
  <c r="D35" i="71"/>
  <c r="P35" i="71"/>
  <c r="G29" i="6"/>
  <c r="L42" i="6" s="1"/>
  <c r="L5" i="8" s="1"/>
  <c r="E35" i="6"/>
  <c r="I48" i="6" s="1"/>
  <c r="I11" i="8" s="1"/>
  <c r="D35" i="6"/>
  <c r="E36" i="6"/>
  <c r="I49" i="6"/>
  <c r="I12" i="8" s="1"/>
  <c r="D36" i="6"/>
  <c r="M48" i="21"/>
  <c r="M24" i="8" s="1"/>
  <c r="AQ18" i="22"/>
  <c r="O29" i="23"/>
  <c r="M42" i="23"/>
  <c r="M44" i="8" s="1"/>
  <c r="AC24" i="23"/>
  <c r="AE22" i="24"/>
  <c r="AE19" i="24"/>
  <c r="AC23" i="24"/>
  <c r="E23" i="26"/>
  <c r="E16" i="26"/>
  <c r="R19" i="26"/>
  <c r="AA21" i="26"/>
  <c r="AL19" i="27"/>
  <c r="I31" i="71"/>
  <c r="I22" i="67"/>
  <c r="U31" i="71"/>
  <c r="J34" i="67"/>
  <c r="U24" i="67"/>
  <c r="B37" i="5"/>
  <c r="I37" i="5"/>
  <c r="AI24" i="62"/>
  <c r="AI22" i="62"/>
  <c r="C28" i="6"/>
  <c r="E41" i="6" s="1"/>
  <c r="E4" i="8" s="1"/>
  <c r="B28" i="6"/>
  <c r="G28" i="6"/>
  <c r="L41" i="6" s="1"/>
  <c r="L4" i="8" s="1"/>
  <c r="F28" i="6"/>
  <c r="F32" i="6"/>
  <c r="G32" i="6"/>
  <c r="L45" i="6" s="1"/>
  <c r="L8" i="8"/>
  <c r="AA21" i="21"/>
  <c r="AO21" i="6"/>
  <c r="AI17" i="22"/>
  <c r="AD20" i="22"/>
  <c r="AM21" i="22"/>
  <c r="AL24" i="22"/>
  <c r="Y19" i="25"/>
  <c r="AI20" i="25"/>
  <c r="AP20" i="27"/>
  <c r="G35" i="67"/>
  <c r="L48" i="67" s="1"/>
  <c r="Z84" i="8" s="1"/>
  <c r="F35" i="67"/>
  <c r="K35" i="67"/>
  <c r="C29" i="6"/>
  <c r="E42" i="6" s="1"/>
  <c r="E5" i="8" s="1"/>
  <c r="B29" i="6"/>
  <c r="C30" i="6"/>
  <c r="E43" i="6"/>
  <c r="E6" i="8" s="1"/>
  <c r="E32" i="6"/>
  <c r="I45" i="6" s="1"/>
  <c r="I8" i="8" s="1"/>
  <c r="D32" i="6"/>
  <c r="C33" i="6"/>
  <c r="E46" i="6" s="1"/>
  <c r="E9" i="8" s="1"/>
  <c r="B33" i="6"/>
  <c r="G30" i="6"/>
  <c r="L43" i="6" s="1"/>
  <c r="L6" i="8" s="1"/>
  <c r="F30" i="6"/>
  <c r="G33" i="6"/>
  <c r="L46" i="6" s="1"/>
  <c r="L9" i="8"/>
  <c r="F33" i="6"/>
  <c r="AL17" i="22"/>
  <c r="AA20" i="22"/>
  <c r="AO24" i="22"/>
  <c r="N29" i="23"/>
  <c r="G29" i="23"/>
  <c r="L42" i="23" s="1"/>
  <c r="L44" i="8" s="1"/>
  <c r="Q18" i="23"/>
  <c r="AE32" i="71"/>
  <c r="T28" i="68"/>
  <c r="G35" i="63"/>
  <c r="L48" i="63" s="1"/>
  <c r="Z32" i="8" s="1"/>
  <c r="J48" i="63"/>
  <c r="X32" i="8" s="1"/>
  <c r="F35" i="63"/>
  <c r="J37" i="63"/>
  <c r="E37" i="63"/>
  <c r="I50" i="63" s="1"/>
  <c r="W34" i="8" s="1"/>
  <c r="D37" i="63"/>
  <c r="D39" i="62"/>
  <c r="E39" i="62"/>
  <c r="I52" i="62"/>
  <c r="W49" i="8" s="1"/>
  <c r="J39" i="62"/>
  <c r="V10" i="71"/>
  <c r="C60" i="71" s="1"/>
  <c r="G41" i="65"/>
  <c r="L54" i="65"/>
  <c r="Z64" i="8" s="1"/>
  <c r="K41" i="65"/>
  <c r="F41" i="65"/>
  <c r="E29" i="6"/>
  <c r="I42" i="6"/>
  <c r="I5" i="8" s="1"/>
  <c r="D29" i="6"/>
  <c r="F23" i="21"/>
  <c r="M36" i="21"/>
  <c r="C49" i="21"/>
  <c r="C25" i="8"/>
  <c r="AJ23" i="6"/>
  <c r="AJ18" i="21"/>
  <c r="N31" i="22"/>
  <c r="G31" i="22"/>
  <c r="L44" i="22"/>
  <c r="L33" i="8" s="1"/>
  <c r="M44" i="24"/>
  <c r="M59" i="8" s="1"/>
  <c r="AK21" i="24"/>
  <c r="L31" i="25"/>
  <c r="G44" i="25"/>
  <c r="G72" i="8"/>
  <c r="AB23" i="27"/>
  <c r="M36" i="27"/>
  <c r="C36" i="27"/>
  <c r="E49" i="27"/>
  <c r="E103" i="8" s="1"/>
  <c r="R18" i="71"/>
  <c r="U22" i="67"/>
  <c r="Z31" i="71"/>
  <c r="J40" i="64"/>
  <c r="E40" i="64"/>
  <c r="I53" i="64" s="1"/>
  <c r="W24" i="8" s="1"/>
  <c r="D40" i="64"/>
  <c r="V24" i="71"/>
  <c r="F61" i="71"/>
  <c r="G38" i="62"/>
  <c r="L51" i="62" s="1"/>
  <c r="Z48" i="8" s="1"/>
  <c r="F38" i="62"/>
  <c r="K38" i="62"/>
  <c r="B30" i="6"/>
  <c r="P23" i="23"/>
  <c r="O19" i="26"/>
  <c r="AD30" i="71"/>
  <c r="Q32" i="71"/>
  <c r="Y34" i="71"/>
  <c r="Q35" i="71"/>
  <c r="B47" i="66"/>
  <c r="P70" i="8" s="1"/>
  <c r="B22" i="66"/>
  <c r="G33" i="67"/>
  <c r="L46" i="67" s="1"/>
  <c r="Z82" i="8" s="1"/>
  <c r="K33" i="67"/>
  <c r="F33" i="67"/>
  <c r="J46" i="67"/>
  <c r="X82" i="8" s="1"/>
  <c r="D35" i="68"/>
  <c r="E35" i="68"/>
  <c r="I48" i="68" s="1"/>
  <c r="W97" i="8" s="1"/>
  <c r="J35" i="68"/>
  <c r="C38" i="68"/>
  <c r="E51" i="68"/>
  <c r="S100" i="8" s="1"/>
  <c r="B38" i="68"/>
  <c r="I38" i="68"/>
  <c r="G37" i="69"/>
  <c r="L50" i="69" s="1"/>
  <c r="Z112" i="8" s="1"/>
  <c r="K37" i="69"/>
  <c r="F37" i="69"/>
  <c r="C44" i="22"/>
  <c r="C33" i="8"/>
  <c r="AR22" i="22"/>
  <c r="K47" i="22"/>
  <c r="K36" i="8" s="1"/>
  <c r="N35" i="23"/>
  <c r="G35" i="23"/>
  <c r="L48" i="23" s="1"/>
  <c r="L50" i="8"/>
  <c r="M31" i="24"/>
  <c r="K19" i="24"/>
  <c r="D44" i="24"/>
  <c r="D59" i="8"/>
  <c r="AA21" i="24"/>
  <c r="O36" i="24"/>
  <c r="M49" i="24"/>
  <c r="M64" i="8" s="1"/>
  <c r="AQ17" i="25"/>
  <c r="M43" i="26"/>
  <c r="M84" i="8" s="1"/>
  <c r="AD17" i="27"/>
  <c r="AG20" i="27"/>
  <c r="J23" i="27"/>
  <c r="S23" i="27"/>
  <c r="H8" i="71"/>
  <c r="C9" i="71"/>
  <c r="G33" i="65"/>
  <c r="L46" i="65"/>
  <c r="Z56" i="8" s="1"/>
  <c r="K33" i="65"/>
  <c r="F33" i="65"/>
  <c r="G35" i="6"/>
  <c r="L48" i="6" s="1"/>
  <c r="L11" i="8" s="1"/>
  <c r="F35" i="6"/>
  <c r="N32" i="23"/>
  <c r="J45" i="23"/>
  <c r="J47" i="8" s="1"/>
  <c r="AQ21" i="25"/>
  <c r="N34" i="26"/>
  <c r="J47" i="26"/>
  <c r="J88" i="8"/>
  <c r="I8" i="71"/>
  <c r="N11" i="71"/>
  <c r="AB35" i="71"/>
  <c r="R37" i="71"/>
  <c r="Q38" i="71"/>
  <c r="Q29" i="67"/>
  <c r="C36" i="62"/>
  <c r="E49" i="62" s="1"/>
  <c r="S46" i="8" s="1"/>
  <c r="I36" i="62"/>
  <c r="B36" i="62"/>
  <c r="F50" i="62"/>
  <c r="T47" i="8" s="1"/>
  <c r="M25" i="62"/>
  <c r="G24" i="23"/>
  <c r="AN20" i="24"/>
  <c r="M20" i="26"/>
  <c r="AA16" i="27"/>
  <c r="AE19" i="27"/>
  <c r="O36" i="27"/>
  <c r="M49" i="27"/>
  <c r="M103" i="8"/>
  <c r="U6" i="71"/>
  <c r="Z33" i="71"/>
  <c r="D34" i="71"/>
  <c r="D25" i="67"/>
  <c r="AC35" i="71"/>
  <c r="J36" i="71"/>
  <c r="G37" i="71"/>
  <c r="C38" i="71"/>
  <c r="R38" i="71"/>
  <c r="R29" i="67"/>
  <c r="I41" i="63"/>
  <c r="B41" i="63"/>
  <c r="C41" i="63"/>
  <c r="E54" i="63"/>
  <c r="S38" i="8"/>
  <c r="G41" i="63"/>
  <c r="L54" i="63" s="1"/>
  <c r="Z38" i="8" s="1"/>
  <c r="C30" i="26"/>
  <c r="E43" i="26"/>
  <c r="E84" i="8" s="1"/>
  <c r="O36" i="26"/>
  <c r="M49" i="26"/>
  <c r="M90" i="8" s="1"/>
  <c r="O35" i="27"/>
  <c r="M48" i="27"/>
  <c r="M102" i="8"/>
  <c r="D23" i="71"/>
  <c r="R25" i="71"/>
  <c r="E28" i="62"/>
  <c r="D8" i="71"/>
  <c r="N21" i="66"/>
  <c r="E30" i="71"/>
  <c r="AB31" i="71"/>
  <c r="D37" i="71"/>
  <c r="P37" i="71"/>
  <c r="J38" i="71"/>
  <c r="J35" i="66"/>
  <c r="D35" i="66"/>
  <c r="J40" i="66"/>
  <c r="E40" i="66"/>
  <c r="I53" i="66"/>
  <c r="W76" i="8" s="1"/>
  <c r="D40" i="66"/>
  <c r="V37" i="71"/>
  <c r="I61" i="71" s="1"/>
  <c r="K37" i="67"/>
  <c r="G37" i="67"/>
  <c r="L50" i="67"/>
  <c r="Z86" i="8"/>
  <c r="F37" i="67"/>
  <c r="G36" i="64"/>
  <c r="L49" i="64"/>
  <c r="Z20" i="8" s="1"/>
  <c r="F36" i="64"/>
  <c r="K36" i="64"/>
  <c r="D39" i="64"/>
  <c r="E39" i="64"/>
  <c r="I52" i="64"/>
  <c r="W23" i="8" s="1"/>
  <c r="D38" i="63"/>
  <c r="J38" i="63"/>
  <c r="E38" i="63"/>
  <c r="I51" i="63" s="1"/>
  <c r="W35" i="8" s="1"/>
  <c r="G51" i="63"/>
  <c r="U35" i="8"/>
  <c r="E37" i="62"/>
  <c r="I50" i="62" s="1"/>
  <c r="W47" i="8" s="1"/>
  <c r="J37" i="62"/>
  <c r="D37" i="62"/>
  <c r="G50" i="62"/>
  <c r="U47" i="8"/>
  <c r="AA20" i="27"/>
  <c r="E37" i="71"/>
  <c r="AQ22" i="68"/>
  <c r="AQ24" i="68"/>
  <c r="J34" i="64"/>
  <c r="E34" i="64"/>
  <c r="I47" i="64" s="1"/>
  <c r="W18" i="8" s="1"/>
  <c r="D34" i="64"/>
  <c r="V18" i="71"/>
  <c r="F55" i="71"/>
  <c r="D35" i="64"/>
  <c r="E35" i="64"/>
  <c r="I48" i="64" s="1"/>
  <c r="W19" i="8" s="1"/>
  <c r="J35" i="64"/>
  <c r="C33" i="63"/>
  <c r="E46" i="63"/>
  <c r="S30" i="8"/>
  <c r="I33" i="63"/>
  <c r="D36" i="63"/>
  <c r="E36" i="63"/>
  <c r="I49" i="63" s="1"/>
  <c r="W33" i="8" s="1"/>
  <c r="V20" i="71"/>
  <c r="F57" i="71"/>
  <c r="J36" i="63"/>
  <c r="J39" i="63"/>
  <c r="D39" i="63"/>
  <c r="V27" i="63"/>
  <c r="H52" i="63" s="1"/>
  <c r="V36" i="8"/>
  <c r="G52" i="63"/>
  <c r="U36" i="8" s="1"/>
  <c r="D35" i="62"/>
  <c r="E35" i="62"/>
  <c r="I48" i="62" s="1"/>
  <c r="W45" i="8" s="1"/>
  <c r="G36" i="62"/>
  <c r="L49" i="62"/>
  <c r="Z46" i="8" s="1"/>
  <c r="K36" i="62"/>
  <c r="F36" i="62"/>
  <c r="E38" i="62"/>
  <c r="I51" i="62" s="1"/>
  <c r="W48" i="8" s="1"/>
  <c r="D38" i="62"/>
  <c r="J38" i="62"/>
  <c r="G51" i="62"/>
  <c r="U48" i="8" s="1"/>
  <c r="M11" i="71"/>
  <c r="F53" i="65"/>
  <c r="T63" i="8" s="1"/>
  <c r="E39" i="63"/>
  <c r="I52" i="63" s="1"/>
  <c r="W36" i="8"/>
  <c r="I19" i="71"/>
  <c r="D22" i="71"/>
  <c r="AK28" i="63"/>
  <c r="Q29" i="63"/>
  <c r="Q4" i="71"/>
  <c r="U11" i="71"/>
  <c r="D30" i="71"/>
  <c r="S30" i="71"/>
  <c r="N23" i="67"/>
  <c r="N31" i="71"/>
  <c r="AA31" i="71"/>
  <c r="E32" i="71"/>
  <c r="D33" i="71"/>
  <c r="P33" i="71"/>
  <c r="Y38" i="71"/>
  <c r="AO24" i="68"/>
  <c r="J33" i="5"/>
  <c r="V17" i="5"/>
  <c r="H47" i="5" s="1"/>
  <c r="V5" i="8" s="1"/>
  <c r="E41" i="64"/>
  <c r="I54" i="64" s="1"/>
  <c r="W25" i="8" s="1"/>
  <c r="J41" i="64"/>
  <c r="D41" i="64"/>
  <c r="F37" i="63"/>
  <c r="J50" i="63"/>
  <c r="X34" i="8" s="1"/>
  <c r="K37" i="63"/>
  <c r="G37" i="63"/>
  <c r="L50" i="63" s="1"/>
  <c r="Z34" i="8" s="1"/>
  <c r="G48" i="66"/>
  <c r="U71" i="8"/>
  <c r="E39" i="69"/>
  <c r="I52" i="69"/>
  <c r="W114" i="8" s="1"/>
  <c r="J39" i="69"/>
  <c r="D39" i="69"/>
  <c r="B33" i="63"/>
  <c r="E20" i="71"/>
  <c r="E6" i="71"/>
  <c r="Q30" i="71"/>
  <c r="F31" i="71"/>
  <c r="J32" i="71"/>
  <c r="R33" i="71"/>
  <c r="Q34" i="71"/>
  <c r="AE34" i="71"/>
  <c r="H35" i="71"/>
  <c r="Z26" i="67"/>
  <c r="N37" i="71"/>
  <c r="H38" i="71"/>
  <c r="U38" i="71"/>
  <c r="J34" i="5"/>
  <c r="E33" i="63"/>
  <c r="I46" i="63"/>
  <c r="W30" i="8" s="1"/>
  <c r="J33" i="63"/>
  <c r="G46" i="63"/>
  <c r="U30" i="8"/>
  <c r="M23" i="62"/>
  <c r="C35" i="65"/>
  <c r="E48" i="65" s="1"/>
  <c r="S58" i="8"/>
  <c r="B35" i="65"/>
  <c r="E38" i="65"/>
  <c r="I51" i="65"/>
  <c r="W61" i="8" s="1"/>
  <c r="E37" i="68"/>
  <c r="I50" i="68" s="1"/>
  <c r="W99" i="8" s="1"/>
  <c r="G40" i="68"/>
  <c r="L53" i="68" s="1"/>
  <c r="Z102" i="8" s="1"/>
  <c r="K40" i="68"/>
  <c r="F40" i="68"/>
  <c r="E24" i="71"/>
  <c r="I5" i="71"/>
  <c r="N10" i="71"/>
  <c r="Q12" i="71"/>
  <c r="AJ28" i="66"/>
  <c r="C30" i="71"/>
  <c r="R30" i="71"/>
  <c r="AE30" i="71"/>
  <c r="R31" i="71"/>
  <c r="G33" i="71"/>
  <c r="R34" i="71"/>
  <c r="O37" i="71"/>
  <c r="AB37" i="71"/>
  <c r="J34" i="62"/>
  <c r="E34" i="62"/>
  <c r="I47" i="62" s="1"/>
  <c r="W44" i="8" s="1"/>
  <c r="D34" i="62"/>
  <c r="G39" i="65"/>
  <c r="L52" i="65" s="1"/>
  <c r="Z62" i="8" s="1"/>
  <c r="K39" i="65"/>
  <c r="F39" i="65"/>
  <c r="M31" i="71"/>
  <c r="F47" i="67"/>
  <c r="T83" i="8" s="1"/>
  <c r="X36" i="71"/>
  <c r="E40" i="68"/>
  <c r="I53" i="68" s="1"/>
  <c r="W102" i="8" s="1"/>
  <c r="J40" i="68"/>
  <c r="D40" i="68"/>
  <c r="D36" i="67"/>
  <c r="E36" i="67"/>
  <c r="I49" i="67"/>
  <c r="W85" i="8" s="1"/>
  <c r="J36" i="67"/>
  <c r="V33" i="71"/>
  <c r="I57" i="71" s="1"/>
  <c r="D33" i="63"/>
  <c r="D6" i="71"/>
  <c r="E31" i="71"/>
  <c r="P31" i="71"/>
  <c r="I32" i="71"/>
  <c r="AC33" i="71"/>
  <c r="N34" i="71"/>
  <c r="Z35" i="71"/>
  <c r="AF36" i="71"/>
  <c r="I37" i="71"/>
  <c r="AA37" i="71"/>
  <c r="T38" i="71"/>
  <c r="AQ28" i="68"/>
  <c r="I29" i="68"/>
  <c r="K37" i="5"/>
  <c r="F37" i="5"/>
  <c r="J40" i="5"/>
  <c r="C36" i="64"/>
  <c r="E49" i="64"/>
  <c r="S20" i="8" s="1"/>
  <c r="B36" i="64"/>
  <c r="I36" i="64"/>
  <c r="M7" i="71"/>
  <c r="J39" i="65"/>
  <c r="E39" i="65"/>
  <c r="I52" i="65" s="1"/>
  <c r="W62" i="8"/>
  <c r="D39" i="65"/>
  <c r="V32" i="71"/>
  <c r="I56" i="71" s="1"/>
  <c r="M36" i="71"/>
  <c r="D39" i="67"/>
  <c r="C35" i="69"/>
  <c r="E48" i="69" s="1"/>
  <c r="S110" i="8" s="1"/>
  <c r="I35" i="69"/>
  <c r="B35" i="69"/>
  <c r="Y7" i="71"/>
  <c r="H31" i="71"/>
  <c r="Q31" i="71"/>
  <c r="D32" i="71"/>
  <c r="N35" i="71"/>
  <c r="D36" i="71"/>
  <c r="S36" i="71"/>
  <c r="E41" i="65"/>
  <c r="I54" i="65" s="1"/>
  <c r="W64" i="8" s="1"/>
  <c r="J41" i="65"/>
  <c r="V12" i="71"/>
  <c r="C62" i="71" s="1"/>
  <c r="E36" i="66"/>
  <c r="I49" i="66"/>
  <c r="W72" i="8" s="1"/>
  <c r="J36" i="66"/>
  <c r="D36" i="66"/>
  <c r="G49" i="66"/>
  <c r="U72" i="8"/>
  <c r="E33" i="67"/>
  <c r="I46" i="67" s="1"/>
  <c r="W82" i="8" s="1"/>
  <c r="J33" i="67"/>
  <c r="D33" i="67"/>
  <c r="F48" i="67"/>
  <c r="T84" i="8" s="1"/>
  <c r="C36" i="68"/>
  <c r="E49" i="68" s="1"/>
  <c r="S98" i="8" s="1"/>
  <c r="B36" i="68"/>
  <c r="I36" i="68"/>
  <c r="F50" i="68"/>
  <c r="T99" i="8" s="1"/>
  <c r="G41" i="69"/>
  <c r="L54" i="69" s="1"/>
  <c r="Z116" i="8" s="1"/>
  <c r="F41" i="69"/>
  <c r="K41" i="69"/>
  <c r="AB32" i="71"/>
  <c r="N30" i="71"/>
  <c r="T32" i="71"/>
  <c r="U33" i="71"/>
  <c r="O35" i="71"/>
  <c r="E36" i="71"/>
  <c r="T36" i="71"/>
  <c r="U37" i="71"/>
  <c r="J35" i="5"/>
  <c r="J36" i="5"/>
  <c r="D33" i="64"/>
  <c r="J33" i="64"/>
  <c r="J40" i="62"/>
  <c r="E40" i="62"/>
  <c r="I53" i="62" s="1"/>
  <c r="W50" i="8" s="1"/>
  <c r="D40" i="62"/>
  <c r="E33" i="65"/>
  <c r="I46" i="65" s="1"/>
  <c r="W56" i="8"/>
  <c r="J33" i="65"/>
  <c r="D33" i="65"/>
  <c r="G46" i="65"/>
  <c r="U56" i="8" s="1"/>
  <c r="J37" i="65"/>
  <c r="E37" i="65"/>
  <c r="I50" i="65" s="1"/>
  <c r="W60" i="8"/>
  <c r="D37" i="65"/>
  <c r="G50" i="65"/>
  <c r="U60" i="8"/>
  <c r="G38" i="66"/>
  <c r="L51" i="66" s="1"/>
  <c r="Z74" i="8" s="1"/>
  <c r="F38" i="66"/>
  <c r="K38" i="66"/>
  <c r="I41" i="67"/>
  <c r="C41" i="67"/>
  <c r="E54" i="67" s="1"/>
  <c r="S90" i="8" s="1"/>
  <c r="B41" i="67"/>
  <c r="I40" i="68"/>
  <c r="C40" i="68"/>
  <c r="E53" i="68"/>
  <c r="S102" i="8" s="1"/>
  <c r="B37" i="63"/>
  <c r="D34" i="65"/>
  <c r="J34" i="65"/>
  <c r="E34" i="65"/>
  <c r="I47" i="65" s="1"/>
  <c r="W57" i="8" s="1"/>
  <c r="V5" i="71"/>
  <c r="C55" i="71"/>
  <c r="C34" i="68"/>
  <c r="E47" i="68" s="1"/>
  <c r="S96" i="8" s="1"/>
  <c r="B34" i="68"/>
  <c r="I34" i="68"/>
  <c r="D41" i="68"/>
  <c r="E41" i="68"/>
  <c r="I54" i="68" s="1"/>
  <c r="W103" i="8" s="1"/>
  <c r="G54" i="68"/>
  <c r="U103" i="8"/>
  <c r="E33" i="64"/>
  <c r="I46" i="64"/>
  <c r="W17" i="8"/>
  <c r="O31" i="71"/>
  <c r="N32" i="71"/>
  <c r="O33" i="71"/>
  <c r="E34" i="71"/>
  <c r="U35" i="71"/>
  <c r="E38" i="71"/>
  <c r="J38" i="64"/>
  <c r="E38" i="64"/>
  <c r="I51" i="64"/>
  <c r="W22" i="8" s="1"/>
  <c r="D38" i="64"/>
  <c r="E35" i="63"/>
  <c r="I48" i="63"/>
  <c r="W32" i="8" s="1"/>
  <c r="D35" i="63"/>
  <c r="J35" i="63"/>
  <c r="J36" i="62"/>
  <c r="D36" i="62"/>
  <c r="M10" i="71"/>
  <c r="E41" i="67"/>
  <c r="I54" i="67" s="1"/>
  <c r="W90" i="8" s="1"/>
  <c r="J41" i="67"/>
  <c r="D41" i="67"/>
  <c r="V38" i="71"/>
  <c r="I62" i="71"/>
  <c r="G34" i="68"/>
  <c r="L47" i="68" s="1"/>
  <c r="Z96" i="8" s="1"/>
  <c r="F34" i="68"/>
  <c r="K34" i="68"/>
  <c r="E41" i="69"/>
  <c r="I54" i="69" s="1"/>
  <c r="W116" i="8" s="1"/>
  <c r="D41" i="69"/>
  <c r="J41" i="69"/>
  <c r="D34" i="63"/>
  <c r="J34" i="63"/>
  <c r="G34" i="66"/>
  <c r="L47" i="66"/>
  <c r="Z70" i="8"/>
  <c r="D39" i="66"/>
  <c r="E39" i="66"/>
  <c r="I52" i="66" s="1"/>
  <c r="W75" i="8"/>
  <c r="J39" i="66"/>
  <c r="D36" i="69"/>
  <c r="J36" i="69"/>
  <c r="E36" i="62"/>
  <c r="I49" i="62"/>
  <c r="W46" i="8" s="1"/>
  <c r="K34" i="66"/>
  <c r="AF30" i="71"/>
  <c r="G31" i="71"/>
  <c r="AD32" i="71"/>
  <c r="Q33" i="71"/>
  <c r="I34" i="71"/>
  <c r="AF34" i="71"/>
  <c r="C36" i="71"/>
  <c r="R36" i="71"/>
  <c r="AD36" i="71"/>
  <c r="Q37" i="71"/>
  <c r="I38" i="71"/>
  <c r="AF38" i="71"/>
  <c r="E36" i="64"/>
  <c r="I49" i="64"/>
  <c r="W20" i="8" s="1"/>
  <c r="J36" i="64"/>
  <c r="D36" i="64"/>
  <c r="C40" i="64"/>
  <c r="E53" i="64"/>
  <c r="S24" i="8" s="1"/>
  <c r="I40" i="64"/>
  <c r="B40" i="64"/>
  <c r="E41" i="63"/>
  <c r="I54" i="63" s="1"/>
  <c r="W38" i="8" s="1"/>
  <c r="J41" i="63"/>
  <c r="D41" i="63"/>
  <c r="G41" i="67"/>
  <c r="L54" i="67" s="1"/>
  <c r="Z90" i="8" s="1"/>
  <c r="F41" i="67"/>
  <c r="AG38" i="71"/>
  <c r="J62" i="71" s="1"/>
  <c r="J37" i="69"/>
  <c r="E37" i="69"/>
  <c r="I50" i="69" s="1"/>
  <c r="W112" i="8" s="1"/>
  <c r="D37" i="69"/>
  <c r="G50" i="69"/>
  <c r="U112" i="8" s="1"/>
  <c r="D33" i="62"/>
  <c r="J33" i="62"/>
  <c r="E33" i="62"/>
  <c r="I46" i="62"/>
  <c r="W43" i="8" s="1"/>
  <c r="K41" i="68"/>
  <c r="K41" i="67"/>
  <c r="E35" i="65"/>
  <c r="I48" i="65"/>
  <c r="W58" i="8" s="1"/>
  <c r="J35" i="65"/>
  <c r="D38" i="65"/>
  <c r="J38" i="65"/>
  <c r="I41" i="65"/>
  <c r="E34" i="66"/>
  <c r="I47" i="66" s="1"/>
  <c r="W70" i="8" s="1"/>
  <c r="D34" i="66"/>
  <c r="D37" i="66"/>
  <c r="E38" i="66"/>
  <c r="I51" i="66"/>
  <c r="W74" i="8" s="1"/>
  <c r="D38" i="66"/>
  <c r="J38" i="66"/>
  <c r="D41" i="66"/>
  <c r="J41" i="66"/>
  <c r="E41" i="66"/>
  <c r="I54" i="66" s="1"/>
  <c r="W77" i="8" s="1"/>
  <c r="M33" i="71"/>
  <c r="J38" i="69"/>
  <c r="D38" i="69"/>
  <c r="E38" i="69"/>
  <c r="I51" i="69" s="1"/>
  <c r="W113" i="8" s="1"/>
  <c r="J38" i="5"/>
  <c r="D41" i="62"/>
  <c r="C38" i="66"/>
  <c r="E51" i="66"/>
  <c r="S74" i="8"/>
  <c r="B38" i="66"/>
  <c r="C35" i="67"/>
  <c r="E48" i="67" s="1"/>
  <c r="S84" i="8" s="1"/>
  <c r="B35" i="67"/>
  <c r="J39" i="68"/>
  <c r="E39" i="68"/>
  <c r="I52" i="68" s="1"/>
  <c r="W101" i="8" s="1"/>
  <c r="D39" i="68"/>
  <c r="B34" i="69"/>
  <c r="C34" i="69"/>
  <c r="E47" i="69"/>
  <c r="S109" i="8" s="1"/>
  <c r="I34" i="69"/>
  <c r="V6" i="71"/>
  <c r="C56" i="71" s="1"/>
  <c r="D35" i="65"/>
  <c r="B41" i="65"/>
  <c r="J34" i="66"/>
  <c r="C33" i="65"/>
  <c r="E46" i="65" s="1"/>
  <c r="S56" i="8" s="1"/>
  <c r="I33" i="65"/>
  <c r="G46" i="66"/>
  <c r="U69" i="8" s="1"/>
  <c r="C34" i="66"/>
  <c r="E47" i="66" s="1"/>
  <c r="S70" i="8"/>
  <c r="B34" i="66"/>
  <c r="I34" i="66"/>
  <c r="M35" i="71"/>
  <c r="J39" i="67"/>
  <c r="E39" i="67"/>
  <c r="I52" i="67" s="1"/>
  <c r="W88" i="8" s="1"/>
  <c r="M37" i="71"/>
  <c r="D33" i="68"/>
  <c r="J36" i="68"/>
  <c r="E36" i="68"/>
  <c r="I49" i="68"/>
  <c r="W98" i="8" s="1"/>
  <c r="D36" i="68"/>
  <c r="J38" i="68"/>
  <c r="E38" i="68"/>
  <c r="I51" i="68" s="1"/>
  <c r="W100" i="8" s="1"/>
  <c r="E33" i="69"/>
  <c r="I46" i="69" s="1"/>
  <c r="W108" i="8" s="1"/>
  <c r="J33" i="69"/>
  <c r="D33" i="69"/>
  <c r="E40" i="63"/>
  <c r="I53" i="63" s="1"/>
  <c r="W37" i="8" s="1"/>
  <c r="D40" i="63"/>
  <c r="I33" i="67"/>
  <c r="C33" i="67"/>
  <c r="E46" i="67" s="1"/>
  <c r="S82" i="8" s="1"/>
  <c r="D37" i="68"/>
  <c r="J37" i="68"/>
  <c r="E37" i="66"/>
  <c r="I50" i="66"/>
  <c r="W73" i="8" s="1"/>
  <c r="D35" i="67"/>
  <c r="E33" i="68"/>
  <c r="I46" i="68" s="1"/>
  <c r="W95" i="8"/>
  <c r="C39" i="65"/>
  <c r="E52" i="65"/>
  <c r="S62" i="8"/>
  <c r="B39" i="65"/>
  <c r="F46" i="66"/>
  <c r="T69" i="8" s="1"/>
  <c r="G48" i="67"/>
  <c r="U84" i="8" s="1"/>
  <c r="M34" i="71"/>
  <c r="J35" i="69"/>
  <c r="E35" i="69"/>
  <c r="I48" i="69" s="1"/>
  <c r="W110" i="8" s="1"/>
  <c r="D35" i="69"/>
  <c r="I39" i="69"/>
  <c r="C39" i="69"/>
  <c r="E52" i="69"/>
  <c r="S114" i="8"/>
  <c r="C41" i="69"/>
  <c r="E54" i="69"/>
  <c r="S116" i="8" s="1"/>
  <c r="B41" i="69"/>
  <c r="C38" i="62"/>
  <c r="E51" i="62" s="1"/>
  <c r="S48" i="8"/>
  <c r="I38" i="62"/>
  <c r="D34" i="67"/>
  <c r="E34" i="67"/>
  <c r="I47" i="67" s="1"/>
  <c r="W83" i="8" s="1"/>
  <c r="J40" i="67"/>
  <c r="D40" i="67"/>
  <c r="E40" i="67"/>
  <c r="I53" i="67"/>
  <c r="W89" i="8" s="1"/>
  <c r="I39" i="65"/>
  <c r="J37" i="66"/>
  <c r="I35" i="67"/>
  <c r="J33" i="68"/>
  <c r="B39" i="69"/>
  <c r="E35" i="67"/>
  <c r="I48" i="67"/>
  <c r="W84" i="8"/>
  <c r="J35" i="67"/>
  <c r="J37" i="67"/>
  <c r="E37" i="67"/>
  <c r="I50" i="67" s="1"/>
  <c r="W86" i="8" s="1"/>
  <c r="D37" i="67"/>
  <c r="M38" i="71"/>
  <c r="E34" i="68"/>
  <c r="I47" i="68"/>
  <c r="W96" i="8" s="1"/>
  <c r="D34" i="68"/>
  <c r="J34" i="68"/>
  <c r="D34" i="69"/>
  <c r="E34" i="69"/>
  <c r="I47" i="69" s="1"/>
  <c r="W109" i="8" s="1"/>
  <c r="J34" i="69"/>
  <c r="D40" i="69"/>
  <c r="J40" i="69"/>
  <c r="E40" i="69"/>
  <c r="I53" i="69" s="1"/>
  <c r="W115" i="8" s="1"/>
  <c r="D37" i="64"/>
  <c r="J37" i="64"/>
  <c r="C37" i="63"/>
  <c r="E50" i="63" s="1"/>
  <c r="S34" i="8" s="1"/>
  <c r="I37" i="63"/>
  <c r="D36" i="65"/>
  <c r="V34" i="71"/>
  <c r="I58" i="71" s="1"/>
  <c r="B38" i="62"/>
  <c r="I38" i="66"/>
  <c r="G33" i="66" l="1"/>
  <c r="L46" i="66" s="1"/>
  <c r="Z69" i="8" s="1"/>
  <c r="Z28" i="66"/>
  <c r="Z21" i="66"/>
  <c r="AG27" i="5"/>
  <c r="AD24" i="67"/>
  <c r="AN27" i="68"/>
  <c r="AC17" i="67"/>
  <c r="AD25" i="67"/>
  <c r="AD17" i="67"/>
  <c r="Z23" i="68"/>
  <c r="Z27" i="68"/>
  <c r="Z17" i="68"/>
  <c r="Z21" i="68"/>
  <c r="F33" i="66"/>
  <c r="G41" i="66"/>
  <c r="L54" i="66" s="1"/>
  <c r="Z77" i="8" s="1"/>
  <c r="AM25" i="67"/>
  <c r="Z24" i="66"/>
  <c r="AR17" i="66"/>
  <c r="K47" i="66" s="1"/>
  <c r="Y70" i="8" s="1"/>
  <c r="AG22" i="5"/>
  <c r="AN23" i="68"/>
  <c r="AE28" i="65"/>
  <c r="AD27" i="67"/>
  <c r="AA36" i="71"/>
  <c r="AL27" i="67"/>
  <c r="AD28" i="67"/>
  <c r="AK27" i="63"/>
  <c r="Z17" i="66"/>
  <c r="AR21" i="66"/>
  <c r="AN22" i="68"/>
  <c r="AE22" i="65"/>
  <c r="AD23" i="67"/>
  <c r="AG11" i="71"/>
  <c r="D61" i="71" s="1"/>
  <c r="J53" i="62"/>
  <c r="X50" i="8" s="1"/>
  <c r="AA24" i="71"/>
  <c r="AL28" i="64"/>
  <c r="AB21" i="67"/>
  <c r="AB17" i="67"/>
  <c r="Z21" i="62"/>
  <c r="Z25" i="62"/>
  <c r="X38" i="71"/>
  <c r="F41" i="66"/>
  <c r="Z29" i="66"/>
  <c r="AG29" i="5"/>
  <c r="M47" i="5"/>
  <c r="AA5" i="8" s="1"/>
  <c r="AN25" i="68"/>
  <c r="AE21" i="65"/>
  <c r="AD29" i="67"/>
  <c r="AC49" i="71"/>
  <c r="AN27" i="69"/>
  <c r="X32" i="71"/>
  <c r="Z37" i="71"/>
  <c r="AE23" i="65"/>
  <c r="AC24" i="64"/>
  <c r="F24" i="64"/>
  <c r="Y26" i="67"/>
  <c r="AN28" i="66"/>
  <c r="AA5" i="71"/>
  <c r="S28" i="67"/>
  <c r="AO29" i="66"/>
  <c r="F41" i="62"/>
  <c r="G26" i="64"/>
  <c r="AF28" i="69"/>
  <c r="AR25" i="65"/>
  <c r="K50" i="65" s="1"/>
  <c r="Y60" i="8" s="1"/>
  <c r="AC26" i="64"/>
  <c r="AN28" i="68"/>
  <c r="AB28" i="68"/>
  <c r="AD24" i="69"/>
  <c r="AF28" i="67"/>
  <c r="AF26" i="5"/>
  <c r="O36" i="21"/>
  <c r="M49" i="21"/>
  <c r="M25" i="8" s="1"/>
  <c r="AR27" i="64"/>
  <c r="K52" i="64" s="1"/>
  <c r="Y23" i="8" s="1"/>
  <c r="Y31" i="71"/>
  <c r="M52" i="64"/>
  <c r="AA23" i="8" s="1"/>
  <c r="AD26" i="67"/>
  <c r="O34" i="71"/>
  <c r="AD26" i="65"/>
  <c r="Z28" i="68"/>
  <c r="AG21" i="5"/>
  <c r="AC24" i="68"/>
  <c r="C40" i="67"/>
  <c r="E53" i="67" s="1"/>
  <c r="S89" i="8" s="1"/>
  <c r="AC24" i="66"/>
  <c r="AI26" i="5"/>
  <c r="Y28" i="69"/>
  <c r="AP28" i="5"/>
  <c r="Z26" i="68"/>
  <c r="B45" i="71"/>
  <c r="AD24" i="65"/>
  <c r="AP24" i="69"/>
  <c r="Y26" i="69"/>
  <c r="AC17" i="66"/>
  <c r="AB26" i="68"/>
  <c r="AB21" i="64"/>
  <c r="G36" i="71"/>
  <c r="AL23" i="67"/>
  <c r="M52" i="66"/>
  <c r="AA75" i="8" s="1"/>
  <c r="AN26" i="66"/>
  <c r="Y28" i="65"/>
  <c r="F25" i="69"/>
  <c r="J43" i="71"/>
  <c r="F17" i="69"/>
  <c r="F38" i="65"/>
  <c r="K50" i="71"/>
  <c r="K61" i="71" s="1"/>
  <c r="AE24" i="6"/>
  <c r="Z24" i="68"/>
  <c r="AF24" i="65"/>
  <c r="AR26" i="63"/>
  <c r="K51" i="63" s="1"/>
  <c r="Y35" i="8" s="1"/>
  <c r="C28" i="5"/>
  <c r="AK27" i="69"/>
  <c r="Z26" i="62"/>
  <c r="AE19" i="6"/>
  <c r="AE21" i="6"/>
  <c r="G17" i="6"/>
  <c r="G18" i="6"/>
  <c r="AN18" i="6"/>
  <c r="J19" i="6"/>
  <c r="AL19" i="6"/>
  <c r="O20" i="6"/>
  <c r="F21" i="6"/>
  <c r="S21" i="6"/>
  <c r="H22" i="6"/>
  <c r="O22" i="6"/>
  <c r="I23" i="6"/>
  <c r="J24" i="21"/>
  <c r="C18" i="21"/>
  <c r="R20" i="21"/>
  <c r="AF21" i="21"/>
  <c r="U22" i="21"/>
  <c r="T23" i="21"/>
  <c r="C24" i="21"/>
  <c r="AN22" i="21"/>
  <c r="AQ23" i="21"/>
  <c r="R17" i="22"/>
  <c r="Y19" i="22"/>
  <c r="J21" i="22"/>
  <c r="AG21" i="22"/>
  <c r="H18" i="6"/>
  <c r="N21" i="6"/>
  <c r="T21" i="6"/>
  <c r="AB22" i="21"/>
  <c r="AO19" i="6"/>
  <c r="AC17" i="22"/>
  <c r="AP17" i="22"/>
  <c r="T18" i="22"/>
  <c r="Y23" i="22"/>
  <c r="P17" i="6"/>
  <c r="T18" i="6"/>
  <c r="F19" i="6"/>
  <c r="S19" i="6"/>
  <c r="O21" i="6"/>
  <c r="J22" i="6"/>
  <c r="AA22" i="6"/>
  <c r="Y24" i="6"/>
  <c r="S19" i="21"/>
  <c r="R17" i="21"/>
  <c r="B30" i="21"/>
  <c r="Q18" i="21"/>
  <c r="X21" i="21"/>
  <c r="E22" i="21"/>
  <c r="AF22" i="21"/>
  <c r="R24" i="21"/>
  <c r="AP17" i="6"/>
  <c r="AQ21" i="21"/>
  <c r="H17" i="22"/>
  <c r="AA18" i="22"/>
  <c r="T19" i="22"/>
  <c r="AD19" i="22"/>
  <c r="G31" i="23"/>
  <c r="L44" i="23" s="1"/>
  <c r="L46" i="8" s="1"/>
  <c r="J17" i="6"/>
  <c r="T19" i="6"/>
  <c r="K20" i="6"/>
  <c r="D45" i="6" s="1"/>
  <c r="D8" i="8" s="1"/>
  <c r="R20" i="6"/>
  <c r="AB21" i="6"/>
  <c r="R22" i="6"/>
  <c r="AK17" i="21"/>
  <c r="AF18" i="21"/>
  <c r="AE20" i="21"/>
  <c r="F24" i="21"/>
  <c r="AQ18" i="6"/>
  <c r="AI22" i="6"/>
  <c r="AL18" i="21"/>
  <c r="Q18" i="22"/>
  <c r="Y20" i="22"/>
  <c r="AL20" i="22"/>
  <c r="AN22" i="22"/>
  <c r="AK24" i="22"/>
  <c r="E17" i="6"/>
  <c r="Q18" i="6"/>
  <c r="AC19" i="6"/>
  <c r="Y20" i="6"/>
  <c r="J21" i="6"/>
  <c r="AC21" i="6"/>
  <c r="Z18" i="21"/>
  <c r="Z17" i="21"/>
  <c r="AD17" i="21"/>
  <c r="Y18" i="21"/>
  <c r="AF20" i="21"/>
  <c r="Z21" i="21"/>
  <c r="AD21" i="21"/>
  <c r="D34" i="21"/>
  <c r="AN22" i="6"/>
  <c r="AN21" i="21"/>
  <c r="AM22" i="21"/>
  <c r="AQ24" i="21"/>
  <c r="X18" i="22"/>
  <c r="P19" i="22"/>
  <c r="AP20" i="22"/>
  <c r="U21" i="22"/>
  <c r="AA24" i="22"/>
  <c r="AD21" i="24"/>
  <c r="AN21" i="25"/>
  <c r="F17" i="6"/>
  <c r="Y17" i="6"/>
  <c r="AE18" i="6"/>
  <c r="G20" i="6"/>
  <c r="Z20" i="6"/>
  <c r="R21" i="6"/>
  <c r="AD21" i="6"/>
  <c r="G22" i="6"/>
  <c r="AC22" i="6"/>
  <c r="I24" i="6"/>
  <c r="AC18" i="21"/>
  <c r="D21" i="21"/>
  <c r="Z22" i="21"/>
  <c r="AO22" i="6"/>
  <c r="AL17" i="21"/>
  <c r="AP20" i="21"/>
  <c r="AP23" i="21"/>
  <c r="X17" i="22"/>
  <c r="Y18" i="22"/>
  <c r="X19" i="22"/>
  <c r="AQ20" i="22"/>
  <c r="F22" i="22"/>
  <c r="I23" i="22"/>
  <c r="AF23" i="22"/>
  <c r="N24" i="22"/>
  <c r="X17" i="23"/>
  <c r="D18" i="23"/>
  <c r="AD18" i="23"/>
  <c r="E19" i="23"/>
  <c r="U19" i="23"/>
  <c r="N22" i="23"/>
  <c r="J23" i="23"/>
  <c r="AJ18" i="24"/>
  <c r="AC24" i="24"/>
  <c r="AP23" i="26"/>
  <c r="AB24" i="26"/>
  <c r="AP18" i="27"/>
  <c r="AP21" i="27"/>
  <c r="AM19" i="27"/>
  <c r="G22" i="22"/>
  <c r="Q23" i="22"/>
  <c r="AC24" i="22"/>
  <c r="AO18" i="23"/>
  <c r="AB17" i="23"/>
  <c r="AF17" i="23"/>
  <c r="X18" i="23"/>
  <c r="F30" i="23"/>
  <c r="C44" i="23"/>
  <c r="C46" i="8" s="1"/>
  <c r="AN20" i="23"/>
  <c r="R21" i="23"/>
  <c r="AP21" i="23"/>
  <c r="H24" i="23"/>
  <c r="E31" i="24"/>
  <c r="I44" i="24" s="1"/>
  <c r="I59" i="8" s="1"/>
  <c r="AG18" i="24"/>
  <c r="AF18" i="24"/>
  <c r="AK20" i="24"/>
  <c r="AM24" i="24"/>
  <c r="F18" i="25"/>
  <c r="AF18" i="25"/>
  <c r="AK18" i="25"/>
  <c r="J19" i="25"/>
  <c r="Z21" i="26"/>
  <c r="AL21" i="26"/>
  <c r="AI23" i="26"/>
  <c r="AQ20" i="27"/>
  <c r="AP23" i="27"/>
  <c r="X28" i="64"/>
  <c r="AQ22" i="22"/>
  <c r="J24" i="22"/>
  <c r="G17" i="23"/>
  <c r="P24" i="23"/>
  <c r="AQ18" i="24"/>
  <c r="AB18" i="24"/>
  <c r="AO18" i="25"/>
  <c r="AD17" i="26"/>
  <c r="N33" i="26"/>
  <c r="F33" i="26"/>
  <c r="AC22" i="27"/>
  <c r="H17" i="71"/>
  <c r="AD21" i="63"/>
  <c r="AC23" i="22"/>
  <c r="AQ23" i="22"/>
  <c r="AD24" i="22"/>
  <c r="T18" i="23"/>
  <c r="AB18" i="23"/>
  <c r="H19" i="23"/>
  <c r="AF19" i="23"/>
  <c r="I20" i="23"/>
  <c r="D22" i="23"/>
  <c r="AP22" i="23"/>
  <c r="S23" i="23"/>
  <c r="T18" i="24"/>
  <c r="N18" i="25"/>
  <c r="Q19" i="25"/>
  <c r="G21" i="25"/>
  <c r="AB21" i="25"/>
  <c r="C24" i="25"/>
  <c r="AD18" i="26"/>
  <c r="AB23" i="64"/>
  <c r="AP28" i="64"/>
  <c r="N23" i="71"/>
  <c r="R24" i="22"/>
  <c r="AN24" i="22"/>
  <c r="AL17" i="23"/>
  <c r="AP17" i="23"/>
  <c r="AP18" i="23"/>
  <c r="B23" i="23"/>
  <c r="Y23" i="23"/>
  <c r="AC23" i="23"/>
  <c r="G19" i="24"/>
  <c r="AD19" i="24"/>
  <c r="P21" i="24"/>
  <c r="AE21" i="24"/>
  <c r="AQ21" i="24"/>
  <c r="T23" i="24"/>
  <c r="Q24" i="24"/>
  <c r="AB19" i="25"/>
  <c r="AB21" i="26"/>
  <c r="AO22" i="26"/>
  <c r="AQ19" i="27"/>
  <c r="L35" i="27"/>
  <c r="G48" i="27"/>
  <c r="G102" i="8" s="1"/>
  <c r="Y21" i="62"/>
  <c r="AN23" i="22"/>
  <c r="P18" i="23"/>
  <c r="N19" i="23"/>
  <c r="C23" i="23"/>
  <c r="AD23" i="23"/>
  <c r="AP23" i="23"/>
  <c r="AQ17" i="24"/>
  <c r="O19" i="24"/>
  <c r="E21" i="24"/>
  <c r="AB21" i="24"/>
  <c r="D22" i="24"/>
  <c r="AO17" i="25"/>
  <c r="AQ18" i="25"/>
  <c r="C31" i="25"/>
  <c r="E44" i="25" s="1"/>
  <c r="E72" i="8" s="1"/>
  <c r="O21" i="25"/>
  <c r="H18" i="26"/>
  <c r="AF22" i="26"/>
  <c r="G31" i="27"/>
  <c r="L44" i="27" s="1"/>
  <c r="L98" i="8" s="1"/>
  <c r="I22" i="71"/>
  <c r="E48" i="71"/>
  <c r="E26" i="69"/>
  <c r="O50" i="71"/>
  <c r="M21" i="62"/>
  <c r="F46" i="62"/>
  <c r="T43" i="8" s="1"/>
  <c r="Y19" i="26"/>
  <c r="AC20" i="26"/>
  <c r="F22" i="26"/>
  <c r="Z22" i="26"/>
  <c r="AK17" i="27"/>
  <c r="R18" i="27"/>
  <c r="Q19" i="27"/>
  <c r="AJ19" i="27"/>
  <c r="Y20" i="27"/>
  <c r="AJ22" i="27"/>
  <c r="U24" i="27"/>
  <c r="Q17" i="5"/>
  <c r="I28" i="5"/>
  <c r="S28" i="5"/>
  <c r="I24" i="62"/>
  <c r="U17" i="71"/>
  <c r="Q23" i="64"/>
  <c r="U20" i="71"/>
  <c r="N20" i="71"/>
  <c r="U25" i="63"/>
  <c r="N25" i="71"/>
  <c r="H4" i="71"/>
  <c r="Z28" i="69"/>
  <c r="Z22" i="69"/>
  <c r="AO24" i="26"/>
  <c r="R17" i="27"/>
  <c r="AB19" i="27"/>
  <c r="G20" i="27"/>
  <c r="AB21" i="27"/>
  <c r="U22" i="71"/>
  <c r="AC28" i="63"/>
  <c r="AI26" i="64"/>
  <c r="X30" i="71"/>
  <c r="AN22" i="25"/>
  <c r="C19" i="26"/>
  <c r="AO19" i="26"/>
  <c r="AC23" i="26"/>
  <c r="AA24" i="27"/>
  <c r="F30" i="27"/>
  <c r="N22" i="27"/>
  <c r="AP24" i="27"/>
  <c r="D28" i="5"/>
  <c r="I17" i="5"/>
  <c r="I29" i="5"/>
  <c r="K41" i="5"/>
  <c r="K39" i="5"/>
  <c r="AC23" i="64"/>
  <c r="AB19" i="71"/>
  <c r="AF24" i="64"/>
  <c r="AF26" i="64"/>
  <c r="J28" i="64"/>
  <c r="T28" i="64"/>
  <c r="P20" i="71"/>
  <c r="AB20" i="71"/>
  <c r="E21" i="71"/>
  <c r="Z28" i="63"/>
  <c r="I7" i="71"/>
  <c r="T24" i="62"/>
  <c r="AD24" i="62"/>
  <c r="S24" i="25"/>
  <c r="J23" i="26"/>
  <c r="Q23" i="26"/>
  <c r="AM22" i="26"/>
  <c r="C22" i="27"/>
  <c r="I17" i="27"/>
  <c r="P17" i="27"/>
  <c r="G19" i="27"/>
  <c r="AG19" i="27"/>
  <c r="S21" i="27"/>
  <c r="U25" i="5"/>
  <c r="N25" i="5"/>
  <c r="U26" i="5"/>
  <c r="H27" i="5"/>
  <c r="AJ23" i="63"/>
  <c r="H21" i="71"/>
  <c r="H29" i="63"/>
  <c r="AF8" i="71"/>
  <c r="H27" i="62"/>
  <c r="D28" i="62"/>
  <c r="Q28" i="62"/>
  <c r="AE6" i="71"/>
  <c r="X22" i="26"/>
  <c r="AL24" i="26"/>
  <c r="Q18" i="27"/>
  <c r="C17" i="5"/>
  <c r="AM24" i="5"/>
  <c r="G29" i="64"/>
  <c r="Q29" i="64"/>
  <c r="R17" i="71"/>
  <c r="AQ27" i="63"/>
  <c r="AJ22" i="62"/>
  <c r="AK26" i="67"/>
  <c r="J37" i="5"/>
  <c r="AB7" i="71"/>
  <c r="Q21" i="66"/>
  <c r="I25" i="67"/>
  <c r="D38" i="71"/>
  <c r="I24" i="68"/>
  <c r="Q28" i="68"/>
  <c r="Y28" i="68"/>
  <c r="U29" i="68"/>
  <c r="S43" i="71"/>
  <c r="I50" i="71"/>
  <c r="Q51" i="71"/>
  <c r="M25" i="5"/>
  <c r="M30" i="71"/>
  <c r="AI21" i="64"/>
  <c r="M48" i="71"/>
  <c r="U27" i="62"/>
  <c r="I25" i="65"/>
  <c r="G26" i="65"/>
  <c r="D10" i="71"/>
  <c r="Q23" i="66"/>
  <c r="S24" i="66"/>
  <c r="I28" i="66"/>
  <c r="Z23" i="67"/>
  <c r="AJ23" i="67"/>
  <c r="H29" i="67"/>
  <c r="D46" i="71"/>
  <c r="X24" i="68"/>
  <c r="AF24" i="68"/>
  <c r="N47" i="71"/>
  <c r="M28" i="68"/>
  <c r="M44" i="71"/>
  <c r="V26" i="5"/>
  <c r="H51" i="5" s="1"/>
  <c r="V9" i="8" s="1"/>
  <c r="C24" i="62"/>
  <c r="AQ24" i="62"/>
  <c r="Q25" i="62"/>
  <c r="S28" i="62"/>
  <c r="J41" i="62"/>
  <c r="R6" i="71"/>
  <c r="R9" i="71"/>
  <c r="AB26" i="65"/>
  <c r="AD26" i="66"/>
  <c r="R35" i="71"/>
  <c r="I49" i="71"/>
  <c r="D47" i="71"/>
  <c r="N49" i="71"/>
  <c r="C41" i="65"/>
  <c r="E54" i="65" s="1"/>
  <c r="S64" i="8" s="1"/>
  <c r="J33" i="66"/>
  <c r="AI28" i="68"/>
  <c r="V44" i="71"/>
  <c r="L55" i="71" s="1"/>
  <c r="M47" i="71"/>
  <c r="E36" i="69"/>
  <c r="I49" i="69" s="1"/>
  <c r="W111" i="8" s="1"/>
  <c r="C23" i="71"/>
  <c r="S12" i="71"/>
  <c r="B33" i="67"/>
  <c r="AO28" i="62"/>
  <c r="Z12" i="71"/>
  <c r="F28" i="65"/>
  <c r="Y28" i="66"/>
  <c r="I33" i="71"/>
  <c r="I35" i="71"/>
  <c r="I47" i="71"/>
  <c r="J28" i="68"/>
  <c r="U44" i="71"/>
  <c r="H45" i="71"/>
  <c r="R46" i="71"/>
  <c r="Q49" i="71"/>
  <c r="R50" i="71"/>
  <c r="C51" i="71"/>
  <c r="M17" i="71"/>
  <c r="K35" i="63"/>
  <c r="M24" i="67"/>
  <c r="M25" i="68"/>
  <c r="M51" i="71"/>
  <c r="T29" i="62"/>
  <c r="V51" i="71"/>
  <c r="L62" i="71" s="1"/>
  <c r="AE26" i="62"/>
  <c r="AE28" i="62"/>
  <c r="D5" i="71"/>
  <c r="D9" i="71"/>
  <c r="Q25" i="66"/>
  <c r="E33" i="71"/>
  <c r="N33" i="71"/>
  <c r="AN24" i="67"/>
  <c r="Q36" i="71"/>
  <c r="H24" i="68"/>
  <c r="R43" i="71"/>
  <c r="AD43" i="71"/>
  <c r="T45" i="71"/>
  <c r="AF49" i="71"/>
  <c r="V46" i="71"/>
  <c r="L57" i="71" s="1"/>
  <c r="AI28" i="66"/>
  <c r="M46" i="6"/>
  <c r="M9" i="8" s="1"/>
  <c r="AG21" i="6"/>
  <c r="AR22" i="6"/>
  <c r="K47" i="6" s="1"/>
  <c r="K10" i="8" s="1"/>
  <c r="J47" i="6"/>
  <c r="J10" i="8" s="1"/>
  <c r="G34" i="6"/>
  <c r="L47" i="6" s="1"/>
  <c r="L10" i="8" s="1"/>
  <c r="F34" i="6"/>
  <c r="O31" i="21"/>
  <c r="AG19" i="21"/>
  <c r="M44" i="21"/>
  <c r="M20" i="8" s="1"/>
  <c r="G45" i="21"/>
  <c r="G21" i="8" s="1"/>
  <c r="D32" i="21"/>
  <c r="V20" i="21"/>
  <c r="H45" i="21" s="1"/>
  <c r="H21" i="8" s="1"/>
  <c r="L32" i="21"/>
  <c r="J42" i="21"/>
  <c r="J18" i="8" s="1"/>
  <c r="N29" i="21"/>
  <c r="AR17" i="21"/>
  <c r="K42" i="21" s="1"/>
  <c r="K18" i="8" s="1"/>
  <c r="AJ17" i="22"/>
  <c r="AJ18" i="22"/>
  <c r="AJ19" i="22"/>
  <c r="AJ23" i="22"/>
  <c r="AJ22" i="22"/>
  <c r="AJ20" i="22"/>
  <c r="AJ21" i="22"/>
  <c r="AJ16" i="22"/>
  <c r="M30" i="24"/>
  <c r="K18" i="24"/>
  <c r="D43" i="24" s="1"/>
  <c r="D58" i="8" s="1"/>
  <c r="C43" i="24"/>
  <c r="C58" i="8" s="1"/>
  <c r="B30" i="24"/>
  <c r="C30" i="24"/>
  <c r="E43" i="24" s="1"/>
  <c r="E58" i="8" s="1"/>
  <c r="AC21" i="25"/>
  <c r="AC24" i="25"/>
  <c r="AC16" i="25"/>
  <c r="AC20" i="25"/>
  <c r="AC19" i="25"/>
  <c r="AC18" i="25"/>
  <c r="AC17" i="25"/>
  <c r="AM20" i="25"/>
  <c r="AM22" i="25"/>
  <c r="AM19" i="25"/>
  <c r="AM21" i="25"/>
  <c r="AM16" i="25"/>
  <c r="F29" i="25"/>
  <c r="J42" i="25"/>
  <c r="J70" i="8" s="1"/>
  <c r="B18" i="26"/>
  <c r="B20" i="26"/>
  <c r="B21" i="26"/>
  <c r="B24" i="26"/>
  <c r="B41" i="26"/>
  <c r="B82" i="8" s="1"/>
  <c r="B17" i="26"/>
  <c r="B28" i="26"/>
  <c r="B19" i="26"/>
  <c r="B23" i="26"/>
  <c r="N29" i="25"/>
  <c r="AK19" i="23"/>
  <c r="AJ24" i="22"/>
  <c r="AI19" i="23"/>
  <c r="E31" i="6"/>
  <c r="I44" i="6" s="1"/>
  <c r="I7" i="8" s="1"/>
  <c r="V19" i="6"/>
  <c r="H44" i="6" s="1"/>
  <c r="H7" i="8" s="1"/>
  <c r="D31" i="6"/>
  <c r="AF19" i="6"/>
  <c r="AF20" i="6"/>
  <c r="C47" i="6"/>
  <c r="C10" i="8" s="1"/>
  <c r="K22" i="6"/>
  <c r="D47" i="6" s="1"/>
  <c r="D10" i="8" s="1"/>
  <c r="B34" i="6"/>
  <c r="AK17" i="23"/>
  <c r="AK22" i="23"/>
  <c r="AK16" i="23"/>
  <c r="G30" i="23"/>
  <c r="L43" i="23" s="1"/>
  <c r="L45" i="8" s="1"/>
  <c r="AR18" i="23"/>
  <c r="K43" i="23" s="1"/>
  <c r="K45" i="8" s="1"/>
  <c r="L31" i="23"/>
  <c r="G44" i="23"/>
  <c r="G46" i="8" s="1"/>
  <c r="E31" i="23"/>
  <c r="I44" i="23" s="1"/>
  <c r="I46" i="8" s="1"/>
  <c r="V19" i="23"/>
  <c r="H44" i="23" s="1"/>
  <c r="H46" i="8" s="1"/>
  <c r="D31" i="23"/>
  <c r="C16" i="6"/>
  <c r="C22" i="6"/>
  <c r="C18" i="6"/>
  <c r="C23" i="6"/>
  <c r="C19" i="6"/>
  <c r="AF16" i="6"/>
  <c r="AF23" i="6"/>
  <c r="D33" i="6"/>
  <c r="V21" i="6"/>
  <c r="H46" i="6" s="1"/>
  <c r="H9" i="8" s="1"/>
  <c r="N30" i="24"/>
  <c r="J43" i="24"/>
  <c r="J58" i="8" s="1"/>
  <c r="AR18" i="24"/>
  <c r="K43" i="24" s="1"/>
  <c r="K58" i="8" s="1"/>
  <c r="G30" i="24"/>
  <c r="L43" i="24" s="1"/>
  <c r="L58" i="8" s="1"/>
  <c r="AI22" i="25"/>
  <c r="G34" i="25"/>
  <c r="L47" i="25" s="1"/>
  <c r="L75" i="8" s="1"/>
  <c r="F34" i="25"/>
  <c r="G44" i="6"/>
  <c r="G7" i="8" s="1"/>
  <c r="AG16" i="6"/>
  <c r="AG23" i="6"/>
  <c r="M41" i="6"/>
  <c r="M4" i="8" s="1"/>
  <c r="AG18" i="6"/>
  <c r="E32" i="21"/>
  <c r="I45" i="21" s="1"/>
  <c r="I21" i="8" s="1"/>
  <c r="C20" i="6"/>
  <c r="F32" i="27"/>
  <c r="AF21" i="6"/>
  <c r="J19" i="21"/>
  <c r="F31" i="23"/>
  <c r="J43" i="23"/>
  <c r="J45" i="8" s="1"/>
  <c r="C17" i="6"/>
  <c r="J42" i="6"/>
  <c r="J5" i="8" s="1"/>
  <c r="AR17" i="6"/>
  <c r="K42" i="6" s="1"/>
  <c r="K5" i="8" s="1"/>
  <c r="F29" i="6"/>
  <c r="B49" i="21"/>
  <c r="B25" i="8" s="1"/>
  <c r="C36" i="21"/>
  <c r="E49" i="21" s="1"/>
  <c r="E25" i="8" s="1"/>
  <c r="J49" i="6"/>
  <c r="J12" i="8" s="1"/>
  <c r="AR24" i="6"/>
  <c r="K49" i="6" s="1"/>
  <c r="K12" i="8" s="1"/>
  <c r="AI23" i="21"/>
  <c r="F35" i="21"/>
  <c r="E33" i="22"/>
  <c r="I46" i="22" s="1"/>
  <c r="I35" i="8" s="1"/>
  <c r="F46" i="22"/>
  <c r="F35" i="8" s="1"/>
  <c r="D33" i="22"/>
  <c r="B36" i="22"/>
  <c r="B49" i="22"/>
  <c r="B38" i="8" s="1"/>
  <c r="C36" i="22"/>
  <c r="E49" i="22" s="1"/>
  <c r="E38" i="8" s="1"/>
  <c r="B24" i="22"/>
  <c r="AR23" i="23"/>
  <c r="K48" i="23" s="1"/>
  <c r="K50" i="8" s="1"/>
  <c r="AR16" i="23"/>
  <c r="AR20" i="23"/>
  <c r="K45" i="23" s="1"/>
  <c r="K47" i="8" s="1"/>
  <c r="J41" i="23"/>
  <c r="J43" i="8" s="1"/>
  <c r="AR22" i="23"/>
  <c r="K47" i="23" s="1"/>
  <c r="K49" i="8" s="1"/>
  <c r="AR17" i="23"/>
  <c r="K42" i="23" s="1"/>
  <c r="K44" i="8" s="1"/>
  <c r="F28" i="23"/>
  <c r="AR21" i="23"/>
  <c r="K46" i="23" s="1"/>
  <c r="K48" i="8" s="1"/>
  <c r="G28" i="23"/>
  <c r="L41" i="23" s="1"/>
  <c r="L43" i="8" s="1"/>
  <c r="M45" i="23"/>
  <c r="M47" i="8" s="1"/>
  <c r="O32" i="23"/>
  <c r="AE21" i="23"/>
  <c r="AK21" i="23"/>
  <c r="G29" i="25"/>
  <c r="L42" i="25" s="1"/>
  <c r="L70" i="8" s="1"/>
  <c r="AK24" i="23"/>
  <c r="D18" i="6"/>
  <c r="D17" i="6"/>
  <c r="D16" i="6"/>
  <c r="D19" i="6"/>
  <c r="AB16" i="6"/>
  <c r="AB24" i="6"/>
  <c r="J16" i="21"/>
  <c r="J18" i="21"/>
  <c r="J22" i="21"/>
  <c r="J21" i="21"/>
  <c r="AG19" i="6"/>
  <c r="N16" i="6"/>
  <c r="N22" i="6"/>
  <c r="N17" i="6"/>
  <c r="V16" i="6"/>
  <c r="G41" i="6"/>
  <c r="G4" i="8" s="1"/>
  <c r="V24" i="6"/>
  <c r="H49" i="6" s="1"/>
  <c r="H12" i="8" s="1"/>
  <c r="V17" i="6"/>
  <c r="H42" i="6" s="1"/>
  <c r="H5" i="8" s="1"/>
  <c r="V22" i="6"/>
  <c r="H47" i="6" s="1"/>
  <c r="H10" i="8" s="1"/>
  <c r="V18" i="6"/>
  <c r="H43" i="6" s="1"/>
  <c r="H6" i="8" s="1"/>
  <c r="AB23" i="6"/>
  <c r="J17" i="21"/>
  <c r="O32" i="21"/>
  <c r="AG20" i="21"/>
  <c r="M45" i="21"/>
  <c r="M21" i="8" s="1"/>
  <c r="F43" i="6"/>
  <c r="F6" i="8" s="1"/>
  <c r="D30" i="6"/>
  <c r="AE16" i="23"/>
  <c r="AE18" i="23"/>
  <c r="AE23" i="23"/>
  <c r="AE20" i="23"/>
  <c r="AE19" i="23"/>
  <c r="AE22" i="23"/>
  <c r="C28" i="26"/>
  <c r="E41" i="26" s="1"/>
  <c r="E82" i="8" s="1"/>
  <c r="F31" i="25"/>
  <c r="AI19" i="25"/>
  <c r="AA22" i="27"/>
  <c r="AA23" i="27"/>
  <c r="AA19" i="27"/>
  <c r="AA18" i="27"/>
  <c r="AA17" i="27"/>
  <c r="AA21" i="27"/>
  <c r="C34" i="6"/>
  <c r="E47" i="6" s="1"/>
  <c r="E10" i="8" s="1"/>
  <c r="AF18" i="6"/>
  <c r="AB18" i="6"/>
  <c r="S20" i="21"/>
  <c r="S23" i="21"/>
  <c r="S21" i="21"/>
  <c r="S18" i="21"/>
  <c r="S17" i="21"/>
  <c r="G46" i="6"/>
  <c r="G9" i="8" s="1"/>
  <c r="S24" i="21"/>
  <c r="M18" i="6"/>
  <c r="AE17" i="23"/>
  <c r="AB18" i="21"/>
  <c r="AB17" i="21"/>
  <c r="AB20" i="21"/>
  <c r="AI17" i="21"/>
  <c r="AI16" i="21"/>
  <c r="AI22" i="21"/>
  <c r="AO23" i="21"/>
  <c r="AO24" i="21"/>
  <c r="F33" i="21"/>
  <c r="G33" i="21"/>
  <c r="L46" i="21" s="1"/>
  <c r="L22" i="8" s="1"/>
  <c r="F43" i="22"/>
  <c r="F32" i="8" s="1"/>
  <c r="D30" i="22"/>
  <c r="E30" i="22"/>
  <c r="I43" i="22" s="1"/>
  <c r="I32" i="8" s="1"/>
  <c r="E29" i="25"/>
  <c r="I42" i="25" s="1"/>
  <c r="I70" i="8" s="1"/>
  <c r="E31" i="25"/>
  <c r="I44" i="25" s="1"/>
  <c r="I72" i="8" s="1"/>
  <c r="E34" i="25"/>
  <c r="I47" i="25" s="1"/>
  <c r="I75" i="8" s="1"/>
  <c r="E35" i="25"/>
  <c r="I48" i="25" s="1"/>
  <c r="I76" i="8" s="1"/>
  <c r="AI21" i="25"/>
  <c r="AI18" i="25"/>
  <c r="AI16" i="25"/>
  <c r="AM17" i="25"/>
  <c r="L30" i="25"/>
  <c r="G43" i="25"/>
  <c r="G71" i="8" s="1"/>
  <c r="D30" i="25"/>
  <c r="E30" i="25"/>
  <c r="I43" i="25" s="1"/>
  <c r="I71" i="8" s="1"/>
  <c r="V18" i="25"/>
  <c r="H43" i="25" s="1"/>
  <c r="H71" i="8" s="1"/>
  <c r="AC23" i="25"/>
  <c r="AL20" i="27"/>
  <c r="AL21" i="27"/>
  <c r="AL22" i="27"/>
  <c r="AL23" i="27"/>
  <c r="AL24" i="27"/>
  <c r="G29" i="26"/>
  <c r="L42" i="26" s="1"/>
  <c r="L83" i="8" s="1"/>
  <c r="G34" i="26"/>
  <c r="L47" i="26" s="1"/>
  <c r="L88" i="8" s="1"/>
  <c r="G35" i="26"/>
  <c r="L48" i="26" s="1"/>
  <c r="L89" i="8" s="1"/>
  <c r="AR18" i="27"/>
  <c r="K43" i="27" s="1"/>
  <c r="K97" i="8" s="1"/>
  <c r="AI17" i="25"/>
  <c r="E35" i="24"/>
  <c r="I48" i="24" s="1"/>
  <c r="I63" i="8" s="1"/>
  <c r="AD23" i="6"/>
  <c r="B28" i="24"/>
  <c r="E28" i="24"/>
  <c r="I41" i="24" s="1"/>
  <c r="I56" i="8" s="1"/>
  <c r="U17" i="6"/>
  <c r="U20" i="6"/>
  <c r="AD17" i="6"/>
  <c r="U21" i="6"/>
  <c r="AP19" i="6"/>
  <c r="AE17" i="22"/>
  <c r="E18" i="22"/>
  <c r="AA17" i="23"/>
  <c r="AA21" i="23"/>
  <c r="AQ20" i="23"/>
  <c r="AQ16" i="23"/>
  <c r="AQ21" i="23"/>
  <c r="AQ22" i="23"/>
  <c r="AQ17" i="23"/>
  <c r="AQ23" i="23"/>
  <c r="L29" i="23"/>
  <c r="V17" i="23"/>
  <c r="H42" i="23" s="1"/>
  <c r="H44" i="8" s="1"/>
  <c r="D29" i="23"/>
  <c r="AA22" i="23"/>
  <c r="AE23" i="24"/>
  <c r="AE17" i="24"/>
  <c r="AL18" i="24"/>
  <c r="AL21" i="24"/>
  <c r="AL17" i="24"/>
  <c r="AL24" i="24"/>
  <c r="G31" i="24"/>
  <c r="L44" i="24" s="1"/>
  <c r="L59" i="8" s="1"/>
  <c r="AI19" i="24"/>
  <c r="F31" i="24"/>
  <c r="N32" i="25"/>
  <c r="G32" i="25"/>
  <c r="L45" i="25" s="1"/>
  <c r="L73" i="8" s="1"/>
  <c r="AF17" i="6"/>
  <c r="AE16" i="22"/>
  <c r="AE18" i="22"/>
  <c r="N31" i="23"/>
  <c r="AR19" i="23"/>
  <c r="K44" i="23" s="1"/>
  <c r="K46" i="8" s="1"/>
  <c r="AG24" i="24"/>
  <c r="AG16" i="24"/>
  <c r="AG23" i="24"/>
  <c r="N31" i="27"/>
  <c r="F31" i="27"/>
  <c r="AE22" i="22"/>
  <c r="AL18" i="27"/>
  <c r="E33" i="25"/>
  <c r="I46" i="25" s="1"/>
  <c r="I74" i="8" s="1"/>
  <c r="AG17" i="24"/>
  <c r="AI19" i="21"/>
  <c r="X17" i="6"/>
  <c r="B18" i="27"/>
  <c r="AD16" i="6"/>
  <c r="P16" i="6"/>
  <c r="P23" i="6"/>
  <c r="P21" i="6"/>
  <c r="P18" i="6"/>
  <c r="P22" i="6"/>
  <c r="AG22" i="6"/>
  <c r="F28" i="21"/>
  <c r="N31" i="21"/>
  <c r="J44" i="21"/>
  <c r="J20" i="8" s="1"/>
  <c r="N29" i="22"/>
  <c r="F29" i="22"/>
  <c r="AE23" i="22"/>
  <c r="E30" i="24"/>
  <c r="I43" i="24" s="1"/>
  <c r="I58" i="8" s="1"/>
  <c r="E33" i="24"/>
  <c r="I46" i="24" s="1"/>
  <c r="I61" i="8" s="1"/>
  <c r="AA21" i="22"/>
  <c r="AA16" i="22"/>
  <c r="AA22" i="22"/>
  <c r="B24" i="24"/>
  <c r="B17" i="24"/>
  <c r="B20" i="24"/>
  <c r="B16" i="24"/>
  <c r="B21" i="24"/>
  <c r="S16" i="24"/>
  <c r="S17" i="24"/>
  <c r="S18" i="24"/>
  <c r="S19" i="24"/>
  <c r="S21" i="24"/>
  <c r="J46" i="21"/>
  <c r="J22" i="8" s="1"/>
  <c r="AG20" i="24"/>
  <c r="M46" i="22"/>
  <c r="M35" i="8" s="1"/>
  <c r="AO20" i="21"/>
  <c r="B31" i="6"/>
  <c r="M18" i="22"/>
  <c r="G28" i="25"/>
  <c r="L41" i="25" s="1"/>
  <c r="L69" i="8" s="1"/>
  <c r="X19" i="6"/>
  <c r="X20" i="6"/>
  <c r="J44" i="23"/>
  <c r="J46" i="8" s="1"/>
  <c r="B19" i="24"/>
  <c r="AI24" i="25"/>
  <c r="Q21" i="6"/>
  <c r="Q20" i="6"/>
  <c r="Q19" i="6"/>
  <c r="Q22" i="6"/>
  <c r="AB17" i="6"/>
  <c r="AD18" i="6"/>
  <c r="P20" i="6"/>
  <c r="AF24" i="6"/>
  <c r="AM19" i="21"/>
  <c r="AL16" i="22"/>
  <c r="AL21" i="22"/>
  <c r="L29" i="22"/>
  <c r="G42" i="22"/>
  <c r="G31" i="8" s="1"/>
  <c r="V17" i="22"/>
  <c r="H42" i="22" s="1"/>
  <c r="H31" i="8" s="1"/>
  <c r="M30" i="23"/>
  <c r="B30" i="23"/>
  <c r="Y20" i="23"/>
  <c r="AA24" i="24"/>
  <c r="AB22" i="6"/>
  <c r="D23" i="6"/>
  <c r="J44" i="27"/>
  <c r="J98" i="8" s="1"/>
  <c r="AO19" i="21"/>
  <c r="N33" i="21"/>
  <c r="G32" i="26"/>
  <c r="L45" i="26" s="1"/>
  <c r="L86" i="8" s="1"/>
  <c r="J43" i="27"/>
  <c r="J97" i="8" s="1"/>
  <c r="O33" i="22"/>
  <c r="C28" i="24"/>
  <c r="E41" i="24" s="1"/>
  <c r="E56" i="8" s="1"/>
  <c r="AO16" i="21"/>
  <c r="X21" i="6"/>
  <c r="S22" i="24"/>
  <c r="AD24" i="6"/>
  <c r="AI18" i="21"/>
  <c r="B22" i="24"/>
  <c r="B31" i="25"/>
  <c r="N19" i="6"/>
  <c r="Y22" i="6"/>
  <c r="R22" i="21"/>
  <c r="R23" i="21"/>
  <c r="E23" i="22"/>
  <c r="E17" i="22"/>
  <c r="E22" i="22"/>
  <c r="E24" i="22"/>
  <c r="N23" i="22"/>
  <c r="N19" i="22"/>
  <c r="N20" i="22"/>
  <c r="B23" i="22"/>
  <c r="B35" i="22"/>
  <c r="B48" i="22"/>
  <c r="B37" i="8" s="1"/>
  <c r="N36" i="22"/>
  <c r="AR24" i="22"/>
  <c r="K49" i="22" s="1"/>
  <c r="K38" i="8" s="1"/>
  <c r="C24" i="23"/>
  <c r="C19" i="23"/>
  <c r="L32" i="24"/>
  <c r="V20" i="24"/>
  <c r="H45" i="24" s="1"/>
  <c r="H60" i="8" s="1"/>
  <c r="D32" i="24"/>
  <c r="AM18" i="25"/>
  <c r="AQ20" i="6"/>
  <c r="AA17" i="22"/>
  <c r="O30" i="22"/>
  <c r="M43" i="22"/>
  <c r="M32" i="8" s="1"/>
  <c r="AN19" i="22"/>
  <c r="AE20" i="22"/>
  <c r="O34" i="27"/>
  <c r="M47" i="27"/>
  <c r="M101" i="8" s="1"/>
  <c r="M20" i="6"/>
  <c r="AB21" i="21"/>
  <c r="AM18" i="21"/>
  <c r="Q19" i="22"/>
  <c r="AE19" i="22"/>
  <c r="Z23" i="22"/>
  <c r="AL23" i="22"/>
  <c r="G49" i="22"/>
  <c r="G38" i="8" s="1"/>
  <c r="Y22" i="25"/>
  <c r="Y18" i="25"/>
  <c r="Y19" i="6"/>
  <c r="AE20" i="6"/>
  <c r="AD19" i="21"/>
  <c r="AD22" i="21"/>
  <c r="J23" i="21"/>
  <c r="AL20" i="21"/>
  <c r="AN21" i="22"/>
  <c r="AO22" i="22"/>
  <c r="AA23" i="22"/>
  <c r="O35" i="22"/>
  <c r="M48" i="22"/>
  <c r="M37" i="8" s="1"/>
  <c r="AM23" i="25"/>
  <c r="AL24" i="21"/>
  <c r="AA19" i="22"/>
  <c r="AL18" i="22"/>
  <c r="Z24" i="23"/>
  <c r="Z18" i="23"/>
  <c r="Z23" i="23"/>
  <c r="AN23" i="24"/>
  <c r="AD20" i="25"/>
  <c r="AL17" i="27"/>
  <c r="J20" i="21"/>
  <c r="AL23" i="21"/>
  <c r="AQ21" i="22"/>
  <c r="N22" i="22"/>
  <c r="Y24" i="22"/>
  <c r="AL18" i="23"/>
  <c r="S21" i="23"/>
  <c r="AA23" i="24"/>
  <c r="AF19" i="21"/>
  <c r="Z24" i="22"/>
  <c r="J24" i="23"/>
  <c r="Z20" i="21"/>
  <c r="N34" i="21"/>
  <c r="F34" i="21"/>
  <c r="AO17" i="22"/>
  <c r="AD18" i="22"/>
  <c r="AL19" i="22"/>
  <c r="L32" i="23"/>
  <c r="G45" i="23"/>
  <c r="G47" i="8" s="1"/>
  <c r="N20" i="24"/>
  <c r="L35" i="24"/>
  <c r="D35" i="24"/>
  <c r="AF20" i="26"/>
  <c r="AC22" i="26"/>
  <c r="AL20" i="24"/>
  <c r="AC22" i="25"/>
  <c r="V19" i="26"/>
  <c r="H44" i="26" s="1"/>
  <c r="H85" i="8" s="1"/>
  <c r="X17" i="26"/>
  <c r="AF19" i="26"/>
  <c r="AN24" i="26"/>
  <c r="AP17" i="27"/>
  <c r="AQ18" i="27"/>
  <c r="P19" i="27"/>
  <c r="AC19" i="27"/>
  <c r="S23" i="24"/>
  <c r="AP17" i="25"/>
  <c r="R18" i="25"/>
  <c r="AD18" i="25"/>
  <c r="AQ21" i="26"/>
  <c r="AM24" i="23"/>
  <c r="U21" i="25"/>
  <c r="U22" i="25"/>
  <c r="G22" i="25"/>
  <c r="AF18" i="26"/>
  <c r="N30" i="26"/>
  <c r="F30" i="26"/>
  <c r="N29" i="27"/>
  <c r="F29" i="27"/>
  <c r="AC20" i="27"/>
  <c r="AF21" i="27"/>
  <c r="E18" i="25"/>
  <c r="AC21" i="26"/>
  <c r="AF24" i="26"/>
  <c r="AK20" i="27"/>
  <c r="AB22" i="26"/>
  <c r="AP22" i="26"/>
  <c r="AD23" i="26"/>
  <c r="N24" i="26"/>
  <c r="O18" i="25"/>
  <c r="AF24" i="25"/>
  <c r="S18" i="26"/>
  <c r="S21" i="26"/>
  <c r="L35" i="26"/>
  <c r="G48" i="26"/>
  <c r="G89" i="8" s="1"/>
  <c r="H17" i="27"/>
  <c r="AB17" i="27"/>
  <c r="AB24" i="27"/>
  <c r="O17" i="25"/>
  <c r="AC19" i="26"/>
  <c r="B22" i="26"/>
  <c r="AB24" i="25"/>
  <c r="AF21" i="26"/>
  <c r="J22" i="26"/>
  <c r="AB25" i="66"/>
  <c r="AB26" i="66"/>
  <c r="AB27" i="66"/>
  <c r="AB21" i="66"/>
  <c r="AB23" i="66"/>
  <c r="AB29" i="66"/>
  <c r="AB17" i="66"/>
  <c r="AB22" i="66"/>
  <c r="AB24" i="66"/>
  <c r="F40" i="63"/>
  <c r="J53" i="63"/>
  <c r="X37" i="8" s="1"/>
  <c r="K40" i="63"/>
  <c r="AR28" i="63"/>
  <c r="K53" i="63" s="1"/>
  <c r="Y37" i="8" s="1"/>
  <c r="G40" i="63"/>
  <c r="L53" i="63" s="1"/>
  <c r="Z37" i="8" s="1"/>
  <c r="AG24" i="71"/>
  <c r="G61" i="71" s="1"/>
  <c r="AD44" i="71"/>
  <c r="AO28" i="69"/>
  <c r="AO27" i="69"/>
  <c r="AO17" i="69"/>
  <c r="AO22" i="69"/>
  <c r="AO29" i="69"/>
  <c r="AO24" i="69"/>
  <c r="AO25" i="69"/>
  <c r="AO23" i="69"/>
  <c r="M53" i="5"/>
  <c r="AA11" i="8" s="1"/>
  <c r="AG28" i="5"/>
  <c r="AA4" i="71"/>
  <c r="AL17" i="65"/>
  <c r="F29" i="67"/>
  <c r="F38" i="71"/>
  <c r="S34" i="71"/>
  <c r="S25" i="66"/>
  <c r="C38" i="5"/>
  <c r="E51" i="5" s="1"/>
  <c r="S9" i="8" s="1"/>
  <c r="B38" i="5"/>
  <c r="B51" i="5"/>
  <c r="P9" i="8" s="1"/>
  <c r="J48" i="62"/>
  <c r="X45" i="8" s="1"/>
  <c r="G35" i="62"/>
  <c r="L48" i="62" s="1"/>
  <c r="Z45" i="8" s="1"/>
  <c r="F35" i="62"/>
  <c r="AN26" i="64"/>
  <c r="AC18" i="71"/>
  <c r="AN27" i="64"/>
  <c r="AN21" i="64"/>
  <c r="AN28" i="64"/>
  <c r="Z36" i="71"/>
  <c r="AK27" i="67"/>
  <c r="B41" i="66"/>
  <c r="C41" i="66"/>
  <c r="E54" i="66" s="1"/>
  <c r="S77" i="8" s="1"/>
  <c r="B54" i="66"/>
  <c r="P77" i="8" s="1"/>
  <c r="Y21" i="68"/>
  <c r="F23" i="64"/>
  <c r="AR23" i="64"/>
  <c r="K48" i="64" s="1"/>
  <c r="Y19" i="8" s="1"/>
  <c r="AR29" i="64"/>
  <c r="K54" i="64" s="1"/>
  <c r="Y25" i="8" s="1"/>
  <c r="K24" i="64"/>
  <c r="D49" i="64" s="1"/>
  <c r="R20" i="8" s="1"/>
  <c r="C47" i="64"/>
  <c r="Q18" i="8" s="1"/>
  <c r="K29" i="64"/>
  <c r="D54" i="64" s="1"/>
  <c r="R25" i="8" s="1"/>
  <c r="K22" i="64"/>
  <c r="K17" i="64"/>
  <c r="D47" i="64" s="1"/>
  <c r="R18" i="8" s="1"/>
  <c r="C34" i="64"/>
  <c r="E47" i="64" s="1"/>
  <c r="S18" i="8" s="1"/>
  <c r="K18" i="71"/>
  <c r="E55" i="71" s="1"/>
  <c r="AP28" i="65"/>
  <c r="AM17" i="68"/>
  <c r="AM29" i="68"/>
  <c r="AM27" i="68"/>
  <c r="AM23" i="68"/>
  <c r="AM25" i="68"/>
  <c r="B53" i="65"/>
  <c r="P63" i="8" s="1"/>
  <c r="B28" i="65"/>
  <c r="M50" i="62"/>
  <c r="AA47" i="8" s="1"/>
  <c r="AG25" i="62"/>
  <c r="F33" i="71"/>
  <c r="AC37" i="71"/>
  <c r="AA35" i="71"/>
  <c r="AN29" i="64"/>
  <c r="AE17" i="63"/>
  <c r="F22" i="64"/>
  <c r="J52" i="69"/>
  <c r="X114" i="8" s="1"/>
  <c r="AR22" i="64"/>
  <c r="K24" i="66"/>
  <c r="D49" i="66" s="1"/>
  <c r="R72" i="8" s="1"/>
  <c r="I36" i="66"/>
  <c r="K33" i="71"/>
  <c r="H57" i="71" s="1"/>
  <c r="AE9" i="71"/>
  <c r="AP26" i="65"/>
  <c r="AC28" i="68"/>
  <c r="AC27" i="68"/>
  <c r="AC21" i="68"/>
  <c r="AR22" i="67"/>
  <c r="G34" i="67"/>
  <c r="L47" i="67" s="1"/>
  <c r="Z83" i="8" s="1"/>
  <c r="AR17" i="67"/>
  <c r="K47" i="67" s="1"/>
  <c r="Y83" i="8" s="1"/>
  <c r="K34" i="67"/>
  <c r="C26" i="63"/>
  <c r="C29" i="63"/>
  <c r="C23" i="63"/>
  <c r="C22" i="63"/>
  <c r="C25" i="63"/>
  <c r="C27" i="63"/>
  <c r="C17" i="63"/>
  <c r="C18" i="71"/>
  <c r="AO25" i="67"/>
  <c r="AO27" i="67"/>
  <c r="AO24" i="67"/>
  <c r="AO29" i="67"/>
  <c r="AO23" i="67"/>
  <c r="AO22" i="67"/>
  <c r="B51" i="65"/>
  <c r="P61" i="8" s="1"/>
  <c r="B9" i="71"/>
  <c r="AO28" i="64"/>
  <c r="AD24" i="71"/>
  <c r="U25" i="71"/>
  <c r="U29" i="64"/>
  <c r="AM17" i="63"/>
  <c r="AB18" i="71"/>
  <c r="AM22" i="63"/>
  <c r="AM26" i="63"/>
  <c r="I28" i="63"/>
  <c r="I24" i="71"/>
  <c r="M53" i="62"/>
  <c r="AA50" i="8" s="1"/>
  <c r="AG28" i="62"/>
  <c r="B36" i="65"/>
  <c r="K35" i="68"/>
  <c r="I33" i="68"/>
  <c r="K39" i="69"/>
  <c r="I40" i="63"/>
  <c r="AG17" i="5"/>
  <c r="AK23" i="65"/>
  <c r="J21" i="68"/>
  <c r="AR21" i="67"/>
  <c r="AP17" i="68"/>
  <c r="Y17" i="62"/>
  <c r="AC22" i="68"/>
  <c r="B49" i="65"/>
  <c r="P59" i="8" s="1"/>
  <c r="F21" i="64"/>
  <c r="T22" i="69"/>
  <c r="AP17" i="64"/>
  <c r="C24" i="63"/>
  <c r="F27" i="64"/>
  <c r="T10" i="71"/>
  <c r="AG25" i="67"/>
  <c r="J49" i="66"/>
  <c r="X72" i="8" s="1"/>
  <c r="AG33" i="71"/>
  <c r="J57" i="71" s="1"/>
  <c r="K36" i="66"/>
  <c r="AE25" i="5"/>
  <c r="AE27" i="5"/>
  <c r="AJ27" i="5"/>
  <c r="AJ23" i="5"/>
  <c r="AJ24" i="5"/>
  <c r="AJ29" i="5"/>
  <c r="AJ21" i="5"/>
  <c r="Y44" i="71"/>
  <c r="AJ24" i="69"/>
  <c r="AJ27" i="69"/>
  <c r="AJ28" i="69"/>
  <c r="AJ25" i="69"/>
  <c r="G38" i="71"/>
  <c r="G29" i="67"/>
  <c r="Y17" i="67"/>
  <c r="Y22" i="67"/>
  <c r="Y23" i="67"/>
  <c r="Y25" i="67"/>
  <c r="AN25" i="66"/>
  <c r="AN22" i="66"/>
  <c r="AN29" i="66"/>
  <c r="T28" i="65"/>
  <c r="T11" i="71"/>
  <c r="Y27" i="62"/>
  <c r="AA26" i="64"/>
  <c r="AE26" i="5"/>
  <c r="AD48" i="71"/>
  <c r="AO26" i="69"/>
  <c r="O8" i="71"/>
  <c r="O25" i="65"/>
  <c r="J26" i="63"/>
  <c r="J22" i="71"/>
  <c r="G43" i="71"/>
  <c r="G17" i="69"/>
  <c r="G21" i="69"/>
  <c r="AJ29" i="64"/>
  <c r="Y25" i="71"/>
  <c r="AN21" i="5"/>
  <c r="AN17" i="5"/>
  <c r="B12" i="71"/>
  <c r="B41" i="62"/>
  <c r="B54" i="62"/>
  <c r="P51" i="8" s="1"/>
  <c r="B29" i="62"/>
  <c r="M53" i="65"/>
  <c r="AA63" i="8" s="1"/>
  <c r="AG28" i="65"/>
  <c r="C47" i="65"/>
  <c r="Q57" i="8" s="1"/>
  <c r="K29" i="65"/>
  <c r="D54" i="65" s="1"/>
  <c r="R64" i="8" s="1"/>
  <c r="K27" i="65"/>
  <c r="D52" i="65" s="1"/>
  <c r="R62" i="8" s="1"/>
  <c r="K5" i="71"/>
  <c r="B55" i="71" s="1"/>
  <c r="K23" i="65"/>
  <c r="D48" i="65" s="1"/>
  <c r="R58" i="8" s="1"/>
  <c r="K24" i="65"/>
  <c r="D49" i="65" s="1"/>
  <c r="R59" i="8" s="1"/>
  <c r="AO21" i="68"/>
  <c r="AO17" i="68"/>
  <c r="AD11" i="71"/>
  <c r="AO28" i="65"/>
  <c r="AD17" i="71"/>
  <c r="AO21" i="64"/>
  <c r="E4" i="71"/>
  <c r="E17" i="65"/>
  <c r="E21" i="65"/>
  <c r="AA25" i="64"/>
  <c r="AA21" i="64"/>
  <c r="AA28" i="64"/>
  <c r="AA23" i="64"/>
  <c r="G41" i="68"/>
  <c r="L54" i="68" s="1"/>
  <c r="Z103" i="8" s="1"/>
  <c r="AI29" i="68"/>
  <c r="S29" i="64"/>
  <c r="S25" i="71"/>
  <c r="G34" i="64"/>
  <c r="L47" i="64" s="1"/>
  <c r="Z18" i="8" s="1"/>
  <c r="AR17" i="64"/>
  <c r="K47" i="64" s="1"/>
  <c r="Y18" i="8" s="1"/>
  <c r="K34" i="64"/>
  <c r="K33" i="5"/>
  <c r="AR21" i="5"/>
  <c r="F33" i="5"/>
  <c r="G33" i="5"/>
  <c r="L46" i="5" s="1"/>
  <c r="Z4" i="8" s="1"/>
  <c r="T50" i="71"/>
  <c r="T28" i="69"/>
  <c r="T26" i="65"/>
  <c r="T9" i="71"/>
  <c r="O47" i="71"/>
  <c r="O25" i="69"/>
  <c r="AD35" i="71"/>
  <c r="AO26" i="67"/>
  <c r="X4" i="71"/>
  <c r="AI17" i="62"/>
  <c r="B17" i="5"/>
  <c r="B23" i="5"/>
  <c r="T48" i="71"/>
  <c r="T26" i="69"/>
  <c r="AC30" i="71"/>
  <c r="AN17" i="67"/>
  <c r="X50" i="71"/>
  <c r="AI28" i="69"/>
  <c r="AC26" i="69"/>
  <c r="AC17" i="69"/>
  <c r="AC28" i="69"/>
  <c r="AC24" i="69"/>
  <c r="AA46" i="71"/>
  <c r="AL24" i="69"/>
  <c r="AR24" i="64"/>
  <c r="K49" i="64" s="1"/>
  <c r="Y20" i="8" s="1"/>
  <c r="AA17" i="64"/>
  <c r="AR17" i="5"/>
  <c r="K47" i="5" s="1"/>
  <c r="Y5" i="8" s="1"/>
  <c r="AR28" i="64"/>
  <c r="K53" i="64" s="1"/>
  <c r="Y24" i="8" s="1"/>
  <c r="J53" i="64"/>
  <c r="X24" i="8" s="1"/>
  <c r="G40" i="64"/>
  <c r="L53" i="64" s="1"/>
  <c r="Z24" i="8" s="1"/>
  <c r="B10" i="71"/>
  <c r="B39" i="62"/>
  <c r="B35" i="71"/>
  <c r="B51" i="67"/>
  <c r="P87" i="8" s="1"/>
  <c r="B38" i="67"/>
  <c r="AK25" i="63"/>
  <c r="Z21" i="71"/>
  <c r="C52" i="64"/>
  <c r="Q23" i="8" s="1"/>
  <c r="AR26" i="64"/>
  <c r="K51" i="64" s="1"/>
  <c r="Y22" i="8" s="1"/>
  <c r="AA22" i="64"/>
  <c r="AC19" i="71"/>
  <c r="AN23" i="63"/>
  <c r="J48" i="64"/>
  <c r="X19" i="8" s="1"/>
  <c r="F35" i="64"/>
  <c r="AQ29" i="5"/>
  <c r="E17" i="71"/>
  <c r="E21" i="63"/>
  <c r="C39" i="62"/>
  <c r="E52" i="62" s="1"/>
  <c r="S49" i="8" s="1"/>
  <c r="AG31" i="71"/>
  <c r="J55" i="71" s="1"/>
  <c r="G36" i="69"/>
  <c r="L49" i="69" s="1"/>
  <c r="Z111" i="8" s="1"/>
  <c r="K35" i="62"/>
  <c r="K23" i="64"/>
  <c r="D48" i="64" s="1"/>
  <c r="R19" i="8" s="1"/>
  <c r="F39" i="69"/>
  <c r="J46" i="5"/>
  <c r="X4" i="8" s="1"/>
  <c r="F34" i="64"/>
  <c r="AN22" i="64"/>
  <c r="AM21" i="63"/>
  <c r="AG24" i="67"/>
  <c r="AK28" i="64"/>
  <c r="J17" i="68"/>
  <c r="T23" i="69"/>
  <c r="B25" i="5"/>
  <c r="K25" i="64"/>
  <c r="D50" i="64" s="1"/>
  <c r="R21" i="8" s="1"/>
  <c r="AI17" i="68"/>
  <c r="AL23" i="62"/>
  <c r="AD17" i="66"/>
  <c r="B29" i="66"/>
  <c r="AM28" i="68"/>
  <c r="P7" i="71"/>
  <c r="AE10" i="71"/>
  <c r="AQ27" i="69"/>
  <c r="AC32" i="71"/>
  <c r="AG22" i="63"/>
  <c r="AG29" i="63"/>
  <c r="M47" i="63"/>
  <c r="AA31" i="8" s="1"/>
  <c r="AG27" i="63"/>
  <c r="AG17" i="63"/>
  <c r="AG24" i="5"/>
  <c r="M49" i="5"/>
  <c r="AA7" i="8" s="1"/>
  <c r="J29" i="68"/>
  <c r="I41" i="68"/>
  <c r="J7" i="71"/>
  <c r="I36" i="65"/>
  <c r="J24" i="65"/>
  <c r="AP25" i="64"/>
  <c r="AE21" i="71"/>
  <c r="M47" i="69"/>
  <c r="AA109" i="8" s="1"/>
  <c r="AG29" i="69"/>
  <c r="AG25" i="69"/>
  <c r="AG21" i="69"/>
  <c r="AG26" i="69"/>
  <c r="AG22" i="69"/>
  <c r="AG17" i="69"/>
  <c r="P29" i="67"/>
  <c r="P38" i="71"/>
  <c r="F49" i="71"/>
  <c r="F27" i="69"/>
  <c r="X47" i="71"/>
  <c r="AI25" i="68"/>
  <c r="S20" i="71"/>
  <c r="K11" i="71"/>
  <c r="B61" i="71" s="1"/>
  <c r="C53" i="65"/>
  <c r="Q63" i="8" s="1"/>
  <c r="K28" i="65"/>
  <c r="D53" i="65" s="1"/>
  <c r="R63" i="8" s="1"/>
  <c r="AG29" i="65"/>
  <c r="AG27" i="65"/>
  <c r="AG23" i="65"/>
  <c r="M47" i="65"/>
  <c r="AA57" i="8" s="1"/>
  <c r="AG17" i="65"/>
  <c r="G5" i="71"/>
  <c r="G17" i="62"/>
  <c r="G28" i="62"/>
  <c r="G26" i="62"/>
  <c r="G23" i="62"/>
  <c r="G21" i="62"/>
  <c r="J29" i="62"/>
  <c r="J12" i="71"/>
  <c r="I41" i="62"/>
  <c r="O17" i="63"/>
  <c r="O17" i="71"/>
  <c r="F25" i="64"/>
  <c r="F21" i="71"/>
  <c r="AK26" i="63"/>
  <c r="Z22" i="71"/>
  <c r="AC45" i="71"/>
  <c r="AN23" i="69"/>
  <c r="AM25" i="63"/>
  <c r="AB21" i="71"/>
  <c r="P29" i="69"/>
  <c r="P51" i="71"/>
  <c r="AP22" i="65"/>
  <c r="AP17" i="65"/>
  <c r="AP24" i="65"/>
  <c r="AP27" i="65"/>
  <c r="AP21" i="65"/>
  <c r="AF17" i="68"/>
  <c r="AF21" i="68"/>
  <c r="AA27" i="64"/>
  <c r="K17" i="62"/>
  <c r="D47" i="62" s="1"/>
  <c r="R44" i="8" s="1"/>
  <c r="K28" i="62"/>
  <c r="D53" i="62" s="1"/>
  <c r="R50" i="8" s="1"/>
  <c r="I34" i="62"/>
  <c r="K29" i="62"/>
  <c r="D54" i="62" s="1"/>
  <c r="R51" i="8" s="1"/>
  <c r="K23" i="62"/>
  <c r="D48" i="62" s="1"/>
  <c r="R45" i="8" s="1"/>
  <c r="F38" i="67"/>
  <c r="J51" i="67"/>
  <c r="X87" i="8" s="1"/>
  <c r="AR26" i="67"/>
  <c r="K51" i="67" s="1"/>
  <c r="Y87" i="8" s="1"/>
  <c r="G38" i="67"/>
  <c r="L51" i="67" s="1"/>
  <c r="Z87" i="8" s="1"/>
  <c r="F29" i="64"/>
  <c r="F26" i="64"/>
  <c r="F18" i="71"/>
  <c r="F17" i="64"/>
  <c r="F28" i="64"/>
  <c r="AG17" i="67"/>
  <c r="AG28" i="67"/>
  <c r="AG21" i="67"/>
  <c r="C8" i="71"/>
  <c r="C25" i="62"/>
  <c r="AJ25" i="64"/>
  <c r="Y21" i="71"/>
  <c r="O27" i="65"/>
  <c r="O10" i="71"/>
  <c r="AB44" i="71"/>
  <c r="AM28" i="69"/>
  <c r="AM17" i="69"/>
  <c r="AM26" i="69"/>
  <c r="AM21" i="69"/>
  <c r="AM24" i="69"/>
  <c r="AG26" i="67"/>
  <c r="B39" i="64"/>
  <c r="K23" i="71"/>
  <c r="E60" i="71" s="1"/>
  <c r="I39" i="64"/>
  <c r="AF46" i="71"/>
  <c r="AQ24" i="69"/>
  <c r="AA27" i="68"/>
  <c r="AA22" i="68"/>
  <c r="AA17" i="68"/>
  <c r="AA23" i="71"/>
  <c r="AL27" i="63"/>
  <c r="AI27" i="68"/>
  <c r="F39" i="68"/>
  <c r="AF26" i="62"/>
  <c r="AF17" i="62"/>
  <c r="AF22" i="62"/>
  <c r="AF29" i="62"/>
  <c r="X34" i="71"/>
  <c r="C38" i="67"/>
  <c r="E51" i="67" s="1"/>
  <c r="S87" i="8" s="1"/>
  <c r="K38" i="67"/>
  <c r="AO21" i="69"/>
  <c r="B26" i="5"/>
  <c r="AA28" i="68"/>
  <c r="K39" i="63"/>
  <c r="AG23" i="71"/>
  <c r="G60" i="71" s="1"/>
  <c r="J52" i="63"/>
  <c r="X36" i="8" s="1"/>
  <c r="C24" i="67"/>
  <c r="C28" i="67"/>
  <c r="C22" i="67"/>
  <c r="C31" i="71"/>
  <c r="C21" i="67"/>
  <c r="AQ22" i="5"/>
  <c r="AQ17" i="5"/>
  <c r="AQ23" i="5"/>
  <c r="AQ24" i="5"/>
  <c r="AQ21" i="5"/>
  <c r="AE26" i="65"/>
  <c r="AE17" i="65"/>
  <c r="AE25" i="65"/>
  <c r="AE27" i="65"/>
  <c r="C50" i="62"/>
  <c r="Q47" i="8" s="1"/>
  <c r="J8" i="71"/>
  <c r="I37" i="62"/>
  <c r="X17" i="63"/>
  <c r="X21" i="63"/>
  <c r="X27" i="63"/>
  <c r="X29" i="63"/>
  <c r="Y33" i="71"/>
  <c r="AJ24" i="67"/>
  <c r="F35" i="66"/>
  <c r="J48" i="66"/>
  <c r="X71" i="8" s="1"/>
  <c r="G35" i="66"/>
  <c r="L48" i="66" s="1"/>
  <c r="Z71" i="8" s="1"/>
  <c r="AG32" i="71"/>
  <c r="J56" i="71" s="1"/>
  <c r="AR23" i="66"/>
  <c r="K48" i="66" s="1"/>
  <c r="Y71" i="8" s="1"/>
  <c r="AD26" i="63"/>
  <c r="AD17" i="63"/>
  <c r="AD22" i="63"/>
  <c r="AD29" i="63"/>
  <c r="AD25" i="63"/>
  <c r="AD27" i="63"/>
  <c r="H20" i="71"/>
  <c r="H24" i="64"/>
  <c r="AB17" i="62"/>
  <c r="AB21" i="62"/>
  <c r="E33" i="66"/>
  <c r="I46" i="66" s="1"/>
  <c r="W69" i="8" s="1"/>
  <c r="V21" i="66"/>
  <c r="V30" i="71"/>
  <c r="I54" i="71" s="1"/>
  <c r="D33" i="66"/>
  <c r="V17" i="66"/>
  <c r="H47" i="66" s="1"/>
  <c r="V70" i="8" s="1"/>
  <c r="F41" i="68"/>
  <c r="B38" i="71"/>
  <c r="Y32" i="71"/>
  <c r="AF23" i="62"/>
  <c r="S33" i="71"/>
  <c r="F36" i="69"/>
  <c r="B34" i="62"/>
  <c r="AJ26" i="69"/>
  <c r="K28" i="64"/>
  <c r="D53" i="64" s="1"/>
  <c r="R24" i="8" s="1"/>
  <c r="I34" i="64"/>
  <c r="C26" i="67"/>
  <c r="M46" i="5"/>
  <c r="AA4" i="8" s="1"/>
  <c r="AG29" i="67"/>
  <c r="AL21" i="65"/>
  <c r="X25" i="63"/>
  <c r="AI24" i="69"/>
  <c r="J47" i="67"/>
  <c r="X83" i="8" s="1"/>
  <c r="AR24" i="67"/>
  <c r="K49" i="67" s="1"/>
  <c r="Y85" i="8" s="1"/>
  <c r="Z17" i="67"/>
  <c r="AM24" i="68"/>
  <c r="K26" i="62"/>
  <c r="D51" i="62" s="1"/>
  <c r="R48" i="8" s="1"/>
  <c r="T24" i="69"/>
  <c r="K27" i="64"/>
  <c r="D52" i="64" s="1"/>
  <c r="R23" i="8" s="1"/>
  <c r="AA25" i="68"/>
  <c r="B26" i="65"/>
  <c r="AQ25" i="5"/>
  <c r="AO21" i="67"/>
  <c r="AG19" i="71"/>
  <c r="G56" i="71" s="1"/>
  <c r="AM23" i="63"/>
  <c r="AF27" i="62"/>
  <c r="C50" i="67"/>
  <c r="Q86" i="8" s="1"/>
  <c r="K25" i="67"/>
  <c r="D50" i="67" s="1"/>
  <c r="R86" i="8" s="1"/>
  <c r="K34" i="71"/>
  <c r="H58" i="71" s="1"/>
  <c r="C37" i="67"/>
  <c r="E50" i="67" s="1"/>
  <c r="S86" i="8" s="1"/>
  <c r="C52" i="5"/>
  <c r="Q10" i="8" s="1"/>
  <c r="I39" i="5"/>
  <c r="AJ24" i="63"/>
  <c r="Y20" i="71"/>
  <c r="AA34" i="71"/>
  <c r="AA7" i="71"/>
  <c r="AL24" i="62"/>
  <c r="F37" i="64"/>
  <c r="AR25" i="64"/>
  <c r="K50" i="64" s="1"/>
  <c r="Y21" i="8" s="1"/>
  <c r="G37" i="64"/>
  <c r="L50" i="64" s="1"/>
  <c r="Z21" i="8" s="1"/>
  <c r="F51" i="71"/>
  <c r="F29" i="69"/>
  <c r="AB48" i="71"/>
  <c r="AM26" i="68"/>
  <c r="Z25" i="66"/>
  <c r="Z27" i="66"/>
  <c r="Z22" i="66"/>
  <c r="AL25" i="63"/>
  <c r="AA21" i="71"/>
  <c r="B49" i="63"/>
  <c r="P33" i="8" s="1"/>
  <c r="B36" i="63"/>
  <c r="AI23" i="63"/>
  <c r="AI24" i="63"/>
  <c r="AI22" i="63"/>
  <c r="AI27" i="63"/>
  <c r="AI17" i="63"/>
  <c r="AL21" i="67"/>
  <c r="AL17" i="67"/>
  <c r="AP27" i="66"/>
  <c r="AE36" i="71"/>
  <c r="AR25" i="66"/>
  <c r="K50" i="66" s="1"/>
  <c r="Y73" i="8" s="1"/>
  <c r="AG34" i="71"/>
  <c r="J58" i="71" s="1"/>
  <c r="F37" i="66"/>
  <c r="C46" i="66"/>
  <c r="Q69" i="8" s="1"/>
  <c r="K30" i="71"/>
  <c r="H54" i="71" s="1"/>
  <c r="B33" i="66"/>
  <c r="AE24" i="65"/>
  <c r="Z51" i="71"/>
  <c r="AK29" i="69"/>
  <c r="AQ24" i="63"/>
  <c r="AF20" i="71"/>
  <c r="AE8" i="71"/>
  <c r="AP25" i="62"/>
  <c r="G20" i="71"/>
  <c r="G24" i="64"/>
  <c r="T21" i="66"/>
  <c r="T17" i="66"/>
  <c r="Y8" i="71"/>
  <c r="AJ25" i="62"/>
  <c r="K38" i="5"/>
  <c r="G38" i="5"/>
  <c r="L51" i="5" s="1"/>
  <c r="Z9" i="8" s="1"/>
  <c r="J51" i="5"/>
  <c r="X9" i="8" s="1"/>
  <c r="J11" i="71"/>
  <c r="J28" i="65"/>
  <c r="G35" i="68"/>
  <c r="L48" i="68" s="1"/>
  <c r="Z97" i="8" s="1"/>
  <c r="J48" i="68"/>
  <c r="X97" i="8" s="1"/>
  <c r="AR23" i="68"/>
  <c r="K48" i="68" s="1"/>
  <c r="Y97" i="8" s="1"/>
  <c r="C17" i="62"/>
  <c r="C21" i="62"/>
  <c r="AE27" i="63"/>
  <c r="AE22" i="63"/>
  <c r="AE29" i="63"/>
  <c r="S46" i="71"/>
  <c r="S24" i="69"/>
  <c r="I41" i="66"/>
  <c r="AE23" i="63"/>
  <c r="AR27" i="69"/>
  <c r="K52" i="69" s="1"/>
  <c r="Y114" i="8" s="1"/>
  <c r="F28" i="66"/>
  <c r="AP25" i="65"/>
  <c r="J28" i="63"/>
  <c r="AD23" i="71"/>
  <c r="AO27" i="64"/>
  <c r="AE26" i="63"/>
  <c r="O43" i="71"/>
  <c r="O17" i="69"/>
  <c r="O21" i="69"/>
  <c r="J23" i="62"/>
  <c r="J6" i="71"/>
  <c r="AC43" i="71"/>
  <c r="AN17" i="69"/>
  <c r="K28" i="67"/>
  <c r="D53" i="67" s="1"/>
  <c r="R89" i="8" s="1"/>
  <c r="C53" i="67"/>
  <c r="Q89" i="8" s="1"/>
  <c r="B40" i="67"/>
  <c r="AL17" i="62"/>
  <c r="AL25" i="62"/>
  <c r="AL26" i="62"/>
  <c r="T44" i="71"/>
  <c r="T27" i="69"/>
  <c r="T17" i="69"/>
  <c r="T21" i="69"/>
  <c r="AI27" i="64"/>
  <c r="X23" i="71"/>
  <c r="F39" i="64"/>
  <c r="AG6" i="71"/>
  <c r="D56" i="71" s="1"/>
  <c r="T29" i="69"/>
  <c r="AC17" i="63"/>
  <c r="G39" i="67"/>
  <c r="L52" i="67" s="1"/>
  <c r="Z88" i="8" s="1"/>
  <c r="K39" i="67"/>
  <c r="C23" i="62"/>
  <c r="C6" i="71"/>
  <c r="K36" i="5"/>
  <c r="J49" i="5"/>
  <c r="X7" i="8" s="1"/>
  <c r="G36" i="5"/>
  <c r="L49" i="5" s="1"/>
  <c r="Z7" i="8" s="1"/>
  <c r="AQ21" i="66"/>
  <c r="K33" i="66"/>
  <c r="AQ17" i="66"/>
  <c r="AA43" i="71"/>
  <c r="AL21" i="69"/>
  <c r="AL17" i="69"/>
  <c r="AA22" i="63"/>
  <c r="AA17" i="63"/>
  <c r="Y26" i="62"/>
  <c r="Y23" i="62"/>
  <c r="Y24" i="62"/>
  <c r="Y28" i="62"/>
  <c r="J54" i="63"/>
  <c r="X38" i="8" s="1"/>
  <c r="AR29" i="63"/>
  <c r="K54" i="63" s="1"/>
  <c r="Y38" i="8" s="1"/>
  <c r="K41" i="63"/>
  <c r="F41" i="63"/>
  <c r="AE38" i="71"/>
  <c r="AD31" i="71"/>
  <c r="G33" i="62"/>
  <c r="L46" i="62" s="1"/>
  <c r="Z43" i="8" s="1"/>
  <c r="G33" i="68"/>
  <c r="L46" i="68" s="1"/>
  <c r="Z95" i="8" s="1"/>
  <c r="G39" i="64"/>
  <c r="L52" i="64" s="1"/>
  <c r="Z23" i="8" s="1"/>
  <c r="AL24" i="64"/>
  <c r="F34" i="67"/>
  <c r="K36" i="69"/>
  <c r="AN17" i="64"/>
  <c r="B34" i="64"/>
  <c r="G39" i="69"/>
  <c r="L52" i="69" s="1"/>
  <c r="Z114" i="8" s="1"/>
  <c r="G40" i="69"/>
  <c r="L53" i="69" s="1"/>
  <c r="Z115" i="8" s="1"/>
  <c r="AG25" i="71"/>
  <c r="G62" i="71" s="1"/>
  <c r="F40" i="64"/>
  <c r="AN23" i="64"/>
  <c r="AR21" i="64"/>
  <c r="C17" i="67"/>
  <c r="AB21" i="5"/>
  <c r="AG22" i="67"/>
  <c r="AR23" i="62"/>
  <c r="K48" i="62" s="1"/>
  <c r="Y45" i="8" s="1"/>
  <c r="AP23" i="65"/>
  <c r="X19" i="71"/>
  <c r="AR23" i="67"/>
  <c r="K48" i="67" s="1"/>
  <c r="Y84" i="8" s="1"/>
  <c r="AR25" i="67"/>
  <c r="K50" i="67" s="1"/>
  <c r="Y86" i="8" s="1"/>
  <c r="AM21" i="68"/>
  <c r="K22" i="62"/>
  <c r="C49" i="66"/>
  <c r="Q72" i="8" s="1"/>
  <c r="B26" i="67"/>
  <c r="K26" i="64"/>
  <c r="D51" i="64" s="1"/>
  <c r="R22" i="8" s="1"/>
  <c r="B47" i="5"/>
  <c r="P5" i="8" s="1"/>
  <c r="C36" i="5"/>
  <c r="E49" i="5" s="1"/>
  <c r="S7" i="8" s="1"/>
  <c r="AL22" i="62"/>
  <c r="AO17" i="67"/>
  <c r="K27" i="62"/>
  <c r="D52" i="62" s="1"/>
  <c r="R49" i="8" s="1"/>
  <c r="AA21" i="68"/>
  <c r="K21" i="62"/>
  <c r="J47" i="64"/>
  <c r="X18" i="8" s="1"/>
  <c r="B11" i="71"/>
  <c r="F38" i="64"/>
  <c r="K38" i="64"/>
  <c r="AE50" i="71"/>
  <c r="AP28" i="69"/>
  <c r="C46" i="71"/>
  <c r="C24" i="69"/>
  <c r="P36" i="71"/>
  <c r="P27" i="67"/>
  <c r="AF17" i="63"/>
  <c r="AF25" i="63"/>
  <c r="AF22" i="63"/>
  <c r="X17" i="64"/>
  <c r="X21" i="64"/>
  <c r="P27" i="69"/>
  <c r="AG44" i="71"/>
  <c r="M55" i="71" s="1"/>
  <c r="AR29" i="69"/>
  <c r="K54" i="69" s="1"/>
  <c r="Y116" i="8" s="1"/>
  <c r="K34" i="69"/>
  <c r="AR23" i="69"/>
  <c r="K48" i="69" s="1"/>
  <c r="Y110" i="8" s="1"/>
  <c r="F34" i="69"/>
  <c r="AR21" i="68"/>
  <c r="J46" i="68"/>
  <c r="X95" i="8" s="1"/>
  <c r="F33" i="68"/>
  <c r="AB47" i="71"/>
  <c r="AM25" i="69"/>
  <c r="X22" i="69"/>
  <c r="X23" i="69"/>
  <c r="X24" i="69"/>
  <c r="AD27" i="65"/>
  <c r="AD29" i="65"/>
  <c r="AD23" i="65"/>
  <c r="AD21" i="65"/>
  <c r="AD25" i="65"/>
  <c r="AD17" i="65"/>
  <c r="AA45" i="71"/>
  <c r="AL23" i="69"/>
  <c r="AE24" i="5"/>
  <c r="X28" i="65"/>
  <c r="X25" i="65"/>
  <c r="X29" i="65"/>
  <c r="X26" i="65"/>
  <c r="AD22" i="71"/>
  <c r="AO25" i="64"/>
  <c r="AD21" i="71"/>
  <c r="K25" i="65"/>
  <c r="D50" i="65" s="1"/>
  <c r="R60" i="8" s="1"/>
  <c r="P34" i="71"/>
  <c r="P25" i="67"/>
  <c r="Z47" i="71"/>
  <c r="AK25" i="69"/>
  <c r="AB23" i="68"/>
  <c r="AB17" i="68"/>
  <c r="S23" i="71"/>
  <c r="S27" i="64"/>
  <c r="P47" i="71"/>
  <c r="P25" i="69"/>
  <c r="AC48" i="71"/>
  <c r="P27" i="62"/>
  <c r="P21" i="62"/>
  <c r="P23" i="62"/>
  <c r="P25" i="62"/>
  <c r="AF48" i="71"/>
  <c r="AQ26" i="69"/>
  <c r="X21" i="71"/>
  <c r="AI25" i="64"/>
  <c r="AK21" i="64"/>
  <c r="AK29" i="64"/>
  <c r="AG48" i="71"/>
  <c r="M59" i="71" s="1"/>
  <c r="AE35" i="71"/>
  <c r="AA24" i="64"/>
  <c r="Z45" i="71"/>
  <c r="AK23" i="69"/>
  <c r="AD28" i="65"/>
  <c r="AD17" i="64"/>
  <c r="AD21" i="64"/>
  <c r="H10" i="71"/>
  <c r="U27" i="65"/>
  <c r="U10" i="71"/>
  <c r="R28" i="65"/>
  <c r="R11" i="71"/>
  <c r="Y11" i="71"/>
  <c r="AJ28" i="65"/>
  <c r="R21" i="67"/>
  <c r="R22" i="67"/>
  <c r="R23" i="67"/>
  <c r="R24" i="67"/>
  <c r="R28" i="67"/>
  <c r="R25" i="67"/>
  <c r="R27" i="67"/>
  <c r="AE28" i="68"/>
  <c r="AE27" i="68"/>
  <c r="M28" i="5"/>
  <c r="F53" i="5"/>
  <c r="T11" i="8" s="1"/>
  <c r="F38" i="69"/>
  <c r="AK25" i="64"/>
  <c r="AR28" i="69"/>
  <c r="K53" i="69" s="1"/>
  <c r="Y115" i="8" s="1"/>
  <c r="G39" i="5"/>
  <c r="L52" i="5" s="1"/>
  <c r="Z10" i="8" s="1"/>
  <c r="K38" i="63"/>
  <c r="I37" i="65"/>
  <c r="C36" i="69"/>
  <c r="E49" i="69" s="1"/>
  <c r="S111" i="8" s="1"/>
  <c r="AM28" i="62"/>
  <c r="AK26" i="64"/>
  <c r="J52" i="5"/>
  <c r="X10" i="8" s="1"/>
  <c r="AD23" i="69"/>
  <c r="Y23" i="69"/>
  <c r="AN26" i="68"/>
  <c r="AD28" i="69"/>
  <c r="B48" i="64"/>
  <c r="P19" i="8" s="1"/>
  <c r="AK24" i="64"/>
  <c r="S17" i="66"/>
  <c r="Y19" i="71"/>
  <c r="K9" i="71"/>
  <c r="B59" i="71" s="1"/>
  <c r="E40" i="5"/>
  <c r="I53" i="5" s="1"/>
  <c r="W11" i="8" s="1"/>
  <c r="G28" i="66"/>
  <c r="AC23" i="69"/>
  <c r="AN24" i="64"/>
  <c r="AB51" i="71"/>
  <c r="AM29" i="69"/>
  <c r="S44" i="71"/>
  <c r="S23" i="69"/>
  <c r="AM27" i="62"/>
  <c r="AM29" i="62"/>
  <c r="AG46" i="71"/>
  <c r="M57" i="71" s="1"/>
  <c r="AR24" i="69"/>
  <c r="K49" i="69" s="1"/>
  <c r="Y111" i="8" s="1"/>
  <c r="AG17" i="68"/>
  <c r="M46" i="68"/>
  <c r="AA95" i="8" s="1"/>
  <c r="AO21" i="65"/>
  <c r="AO23" i="65"/>
  <c r="AO22" i="65"/>
  <c r="AO17" i="65"/>
  <c r="AD24" i="63"/>
  <c r="AF44" i="71"/>
  <c r="AQ25" i="69"/>
  <c r="AQ28" i="69"/>
  <c r="N29" i="66"/>
  <c r="N17" i="66"/>
  <c r="N22" i="66"/>
  <c r="N26" i="66"/>
  <c r="N23" i="66"/>
  <c r="N24" i="66"/>
  <c r="N28" i="66"/>
  <c r="G52" i="62"/>
  <c r="U49" i="8" s="1"/>
  <c r="V27" i="62"/>
  <c r="H52" i="62" s="1"/>
  <c r="V49" i="8" s="1"/>
  <c r="Q19" i="71"/>
  <c r="Y23" i="71"/>
  <c r="AJ27" i="63"/>
  <c r="AA22" i="65"/>
  <c r="AA24" i="65"/>
  <c r="D43" i="71"/>
  <c r="D21" i="69"/>
  <c r="C38" i="65"/>
  <c r="E51" i="65" s="1"/>
  <c r="S61" i="8" s="1"/>
  <c r="I36" i="5"/>
  <c r="F40" i="69"/>
  <c r="B36" i="69"/>
  <c r="J51" i="69"/>
  <c r="X113" i="8" s="1"/>
  <c r="AB27" i="68"/>
  <c r="B27" i="5"/>
  <c r="P17" i="62"/>
  <c r="S8" i="71"/>
  <c r="AO27" i="5"/>
  <c r="AO29" i="5"/>
  <c r="AC27" i="69"/>
  <c r="C27" i="62"/>
  <c r="C10" i="71"/>
  <c r="G21" i="71"/>
  <c r="Z43" i="71"/>
  <c r="AK17" i="69"/>
  <c r="J45" i="71"/>
  <c r="J23" i="68"/>
  <c r="AA12" i="71"/>
  <c r="AL29" i="65"/>
  <c r="AC47" i="71"/>
  <c r="AN25" i="69"/>
  <c r="AA23" i="66"/>
  <c r="AA22" i="66"/>
  <c r="AA29" i="66"/>
  <c r="O51" i="71"/>
  <c r="O29" i="69"/>
  <c r="AA21" i="65"/>
  <c r="R17" i="67"/>
  <c r="AA18" i="71"/>
  <c r="AL22" i="63"/>
  <c r="AL23" i="63"/>
  <c r="AL26" i="63"/>
  <c r="R19" i="71"/>
  <c r="R23" i="63"/>
  <c r="AP22" i="62"/>
  <c r="AP21" i="62"/>
  <c r="AP24" i="62"/>
  <c r="AP29" i="62"/>
  <c r="H23" i="62"/>
  <c r="H6" i="71"/>
  <c r="AJ21" i="65"/>
  <c r="AJ17" i="65"/>
  <c r="N26" i="65"/>
  <c r="N5" i="71"/>
  <c r="N23" i="65"/>
  <c r="N25" i="65"/>
  <c r="N22" i="65"/>
  <c r="N28" i="65"/>
  <c r="N27" i="65"/>
  <c r="N21" i="65"/>
  <c r="N17" i="65"/>
  <c r="AC24" i="67"/>
  <c r="AC26" i="67"/>
  <c r="AC22" i="71"/>
  <c r="AN26" i="63"/>
  <c r="J35" i="62"/>
  <c r="U23" i="62"/>
  <c r="AN22" i="65"/>
  <c r="AN26" i="65"/>
  <c r="AN25" i="65"/>
  <c r="J41" i="68"/>
  <c r="I38" i="65"/>
  <c r="G39" i="66"/>
  <c r="L52" i="66" s="1"/>
  <c r="Z75" i="8" s="1"/>
  <c r="J53" i="69"/>
  <c r="X115" i="8" s="1"/>
  <c r="AC5" i="71"/>
  <c r="P28" i="62"/>
  <c r="P29" i="62"/>
  <c r="S17" i="69"/>
  <c r="C27" i="69"/>
  <c r="AB25" i="68"/>
  <c r="AA17" i="65"/>
  <c r="Y27" i="69"/>
  <c r="AG45" i="71"/>
  <c r="M56" i="71" s="1"/>
  <c r="R26" i="67"/>
  <c r="G24" i="66"/>
  <c r="G23" i="66"/>
  <c r="AA10" i="71"/>
  <c r="AE48" i="71"/>
  <c r="AC21" i="69"/>
  <c r="AA27" i="63"/>
  <c r="X28" i="5"/>
  <c r="AC29" i="69"/>
  <c r="AN29" i="65"/>
  <c r="AC12" i="71"/>
  <c r="O20" i="71"/>
  <c r="G24" i="5"/>
  <c r="G17" i="5"/>
  <c r="G26" i="5"/>
  <c r="G28" i="5"/>
  <c r="AO25" i="5"/>
  <c r="AF21" i="71"/>
  <c r="AQ25" i="63"/>
  <c r="H22" i="71"/>
  <c r="H26" i="63"/>
  <c r="N29" i="62"/>
  <c r="N28" i="62"/>
  <c r="N23" i="62"/>
  <c r="N21" i="62"/>
  <c r="X17" i="62"/>
  <c r="X22" i="62"/>
  <c r="X26" i="62"/>
  <c r="X27" i="62"/>
  <c r="T34" i="71"/>
  <c r="T25" i="67"/>
  <c r="Y51" i="71"/>
  <c r="C44" i="71"/>
  <c r="C25" i="69"/>
  <c r="AB49" i="71"/>
  <c r="AM27" i="69"/>
  <c r="G51" i="71"/>
  <c r="G29" i="69"/>
  <c r="X45" i="71"/>
  <c r="AI23" i="68"/>
  <c r="X22" i="64"/>
  <c r="X26" i="64"/>
  <c r="X24" i="64"/>
  <c r="AN25" i="64"/>
  <c r="H25" i="67"/>
  <c r="H34" i="71"/>
  <c r="AA48" i="71"/>
  <c r="H49" i="71"/>
  <c r="H27" i="69"/>
  <c r="N51" i="71"/>
  <c r="N29" i="69"/>
  <c r="G45" i="71"/>
  <c r="G23" i="69"/>
  <c r="AC29" i="67"/>
  <c r="F26" i="68"/>
  <c r="AA51" i="71"/>
  <c r="AL29" i="69"/>
  <c r="AE24" i="63"/>
  <c r="G25" i="5"/>
  <c r="AK24" i="66"/>
  <c r="X24" i="63"/>
  <c r="X25" i="62"/>
  <c r="AE43" i="71"/>
  <c r="U45" i="71"/>
  <c r="U23" i="69"/>
  <c r="Y47" i="71"/>
  <c r="P48" i="71"/>
  <c r="P50" i="71"/>
  <c r="Z50" i="71"/>
  <c r="AD51" i="71"/>
  <c r="M49" i="71"/>
  <c r="M27" i="69"/>
  <c r="AG43" i="71"/>
  <c r="M54" i="71" s="1"/>
  <c r="AE49" i="71"/>
  <c r="AP27" i="69"/>
  <c r="AA49" i="71"/>
  <c r="AL27" i="69"/>
  <c r="K46" i="71"/>
  <c r="K57" i="71" s="1"/>
  <c r="AA25" i="63"/>
  <c r="AB45" i="71"/>
  <c r="AM23" i="69"/>
  <c r="AB28" i="66"/>
  <c r="AC25" i="69"/>
  <c r="AB28" i="64"/>
  <c r="AD24" i="64"/>
  <c r="P9" i="71"/>
  <c r="P26" i="65"/>
  <c r="M51" i="62"/>
  <c r="AA48" i="8" s="1"/>
  <c r="AG26" i="62"/>
  <c r="M24" i="68"/>
  <c r="M46" i="71"/>
  <c r="B46" i="69"/>
  <c r="P108" i="8" s="1"/>
  <c r="B43" i="71"/>
  <c r="K47" i="71"/>
  <c r="K58" i="71" s="1"/>
  <c r="AE26" i="69"/>
  <c r="AE47" i="71"/>
  <c r="AP25" i="68"/>
  <c r="AO24" i="64"/>
  <c r="C22" i="62"/>
  <c r="C5" i="71"/>
  <c r="H30" i="71"/>
  <c r="H17" i="67"/>
  <c r="H21" i="67"/>
  <c r="K43" i="71"/>
  <c r="K54" i="71" s="1"/>
  <c r="J46" i="71"/>
  <c r="Y49" i="71"/>
  <c r="AF25" i="62"/>
  <c r="B28" i="5"/>
  <c r="S11" i="71"/>
  <c r="E28" i="64"/>
  <c r="E17" i="64"/>
  <c r="E22" i="64"/>
  <c r="AE28" i="64"/>
  <c r="AE17" i="71"/>
  <c r="U18" i="71"/>
  <c r="U29" i="63"/>
  <c r="U24" i="63"/>
  <c r="Y23" i="63"/>
  <c r="AP28" i="62"/>
  <c r="AJ22" i="66"/>
  <c r="AJ17" i="66"/>
  <c r="AJ26" i="66"/>
  <c r="AK29" i="66"/>
  <c r="J48" i="5"/>
  <c r="X6" i="8" s="1"/>
  <c r="F35" i="5"/>
  <c r="G35" i="5"/>
  <c r="L48" i="5" s="1"/>
  <c r="Z6" i="8" s="1"/>
  <c r="K35" i="5"/>
  <c r="G51" i="66"/>
  <c r="U74" i="8" s="1"/>
  <c r="V26" i="66"/>
  <c r="H51" i="66" s="1"/>
  <c r="V74" i="8" s="1"/>
  <c r="N18" i="71"/>
  <c r="N24" i="64"/>
  <c r="E27" i="64"/>
  <c r="AA24" i="63"/>
  <c r="G28" i="65"/>
  <c r="G11" i="71"/>
  <c r="H21" i="66"/>
  <c r="H17" i="66"/>
  <c r="D31" i="71"/>
  <c r="D26" i="67"/>
  <c r="D27" i="67"/>
  <c r="D28" i="67"/>
  <c r="AE21" i="68"/>
  <c r="I23" i="68"/>
  <c r="I21" i="68"/>
  <c r="I26" i="68"/>
  <c r="AE45" i="71"/>
  <c r="H46" i="71"/>
  <c r="U46" i="71"/>
  <c r="U24" i="69"/>
  <c r="Z46" i="71"/>
  <c r="S47" i="71"/>
  <c r="E41" i="62"/>
  <c r="I54" i="62" s="1"/>
  <c r="W51" i="8" s="1"/>
  <c r="F54" i="62"/>
  <c r="T51" i="8" s="1"/>
  <c r="AP23" i="69"/>
  <c r="I17" i="71"/>
  <c r="D17" i="62"/>
  <c r="D21" i="62"/>
  <c r="D12" i="71"/>
  <c r="D29" i="62"/>
  <c r="AN24" i="65"/>
  <c r="E25" i="66"/>
  <c r="Q23" i="68"/>
  <c r="Q45" i="71"/>
  <c r="AF43" i="71"/>
  <c r="AQ21" i="69"/>
  <c r="I44" i="71"/>
  <c r="I29" i="69"/>
  <c r="I27" i="69"/>
  <c r="I25" i="69"/>
  <c r="I26" i="69"/>
  <c r="I22" i="69"/>
  <c r="AC44" i="71"/>
  <c r="AN22" i="69"/>
  <c r="AN26" i="69"/>
  <c r="AN28" i="69"/>
  <c r="AN29" i="69"/>
  <c r="I45" i="71"/>
  <c r="I23" i="69"/>
  <c r="AD47" i="71"/>
  <c r="F34" i="66"/>
  <c r="AR26" i="66"/>
  <c r="K51" i="66" s="1"/>
  <c r="Y74" i="8" s="1"/>
  <c r="AR22" i="66"/>
  <c r="F45" i="71"/>
  <c r="X29" i="66"/>
  <c r="AA23" i="63"/>
  <c r="Q22" i="71"/>
  <c r="AM28" i="63"/>
  <c r="AB24" i="71"/>
  <c r="C4" i="71"/>
  <c r="AQ22" i="66"/>
  <c r="AQ28" i="66"/>
  <c r="AQ24" i="66"/>
  <c r="AQ27" i="66"/>
  <c r="AQ26" i="66"/>
  <c r="E28" i="66"/>
  <c r="N44" i="71"/>
  <c r="X21" i="62"/>
  <c r="Z26" i="5"/>
  <c r="E24" i="64"/>
  <c r="F22" i="63"/>
  <c r="F28" i="63"/>
  <c r="AD23" i="63"/>
  <c r="AL26" i="65"/>
  <c r="AA9" i="71"/>
  <c r="AN28" i="65"/>
  <c r="N29" i="65"/>
  <c r="N12" i="71"/>
  <c r="E22" i="66"/>
  <c r="E21" i="66"/>
  <c r="E17" i="66"/>
  <c r="E26" i="66"/>
  <c r="H17" i="68"/>
  <c r="H26" i="68"/>
  <c r="H28" i="68"/>
  <c r="AD17" i="68"/>
  <c r="AD26" i="68"/>
  <c r="C43" i="71"/>
  <c r="O44" i="71"/>
  <c r="F51" i="5"/>
  <c r="T9" i="8" s="1"/>
  <c r="E38" i="5"/>
  <c r="I51" i="5" s="1"/>
  <c r="W9" i="8" s="1"/>
  <c r="M21" i="64"/>
  <c r="M27" i="64"/>
  <c r="M23" i="64"/>
  <c r="M17" i="64"/>
  <c r="M25" i="64"/>
  <c r="M51" i="64"/>
  <c r="AA22" i="8" s="1"/>
  <c r="AG26" i="64"/>
  <c r="V26" i="68"/>
  <c r="H51" i="68" s="1"/>
  <c r="V100" i="8" s="1"/>
  <c r="V48" i="71"/>
  <c r="L59" i="71" s="1"/>
  <c r="D38" i="68"/>
  <c r="M45" i="71"/>
  <c r="F48" i="69"/>
  <c r="T110" i="8" s="1"/>
  <c r="M23" i="69"/>
  <c r="AA26" i="63"/>
  <c r="E23" i="71"/>
  <c r="E27" i="63"/>
  <c r="D11" i="71"/>
  <c r="I29" i="65"/>
  <c r="I12" i="71"/>
  <c r="R29" i="68"/>
  <c r="R28" i="68"/>
  <c r="Q43" i="71"/>
  <c r="AF45" i="71"/>
  <c r="I46" i="71"/>
  <c r="Z48" i="71"/>
  <c r="M17" i="5"/>
  <c r="D33" i="5"/>
  <c r="M28" i="63"/>
  <c r="F53" i="63"/>
  <c r="T37" i="8" s="1"/>
  <c r="M24" i="71"/>
  <c r="V50" i="71"/>
  <c r="L61" i="71" s="1"/>
  <c r="G53" i="69"/>
  <c r="U115" i="8" s="1"/>
  <c r="AA19" i="71"/>
  <c r="G49" i="65"/>
  <c r="U59" i="8" s="1"/>
  <c r="J36" i="65"/>
  <c r="V7" i="71"/>
  <c r="C57" i="71" s="1"/>
  <c r="E36" i="65"/>
  <c r="I49" i="65" s="1"/>
  <c r="W59" i="8" s="1"/>
  <c r="P45" i="71"/>
  <c r="H22" i="63"/>
  <c r="H18" i="71"/>
  <c r="U19" i="71"/>
  <c r="N25" i="62"/>
  <c r="U26" i="62"/>
  <c r="Q7" i="71"/>
  <c r="H43" i="71"/>
  <c r="H17" i="69"/>
  <c r="U43" i="71"/>
  <c r="AC46" i="71"/>
  <c r="E51" i="71"/>
  <c r="T51" i="71"/>
  <c r="J41" i="5"/>
  <c r="F50" i="63"/>
  <c r="T34" i="8" s="1"/>
  <c r="M21" i="71"/>
  <c r="M12" i="71"/>
  <c r="O45" i="71"/>
  <c r="Q27" i="64"/>
  <c r="U25" i="62"/>
  <c r="U17" i="62"/>
  <c r="D22" i="5"/>
  <c r="Q29" i="5"/>
  <c r="I18" i="71"/>
  <c r="I17" i="63"/>
  <c r="I27" i="63"/>
  <c r="I24" i="63"/>
  <c r="I25" i="63"/>
  <c r="I23" i="63"/>
  <c r="R20" i="71"/>
  <c r="AE23" i="71"/>
  <c r="U24" i="62"/>
  <c r="N27" i="62"/>
  <c r="R7" i="71"/>
  <c r="Q8" i="71"/>
  <c r="N29" i="67"/>
  <c r="N22" i="67"/>
  <c r="N28" i="67"/>
  <c r="R47" i="71"/>
  <c r="AD45" i="71"/>
  <c r="F46" i="71"/>
  <c r="Q47" i="71"/>
  <c r="E50" i="71"/>
  <c r="F47" i="65"/>
  <c r="T57" i="8" s="1"/>
  <c r="M22" i="65"/>
  <c r="M25" i="65"/>
  <c r="D41" i="65"/>
  <c r="Q24" i="64"/>
  <c r="U24" i="71"/>
  <c r="X24" i="62"/>
  <c r="X28" i="62"/>
  <c r="U7" i="71"/>
  <c r="T12" i="71"/>
  <c r="D28" i="66"/>
  <c r="D22" i="66"/>
  <c r="AJ24" i="66"/>
  <c r="O22" i="67"/>
  <c r="O24" i="67"/>
  <c r="H21" i="68"/>
  <c r="F44" i="71"/>
  <c r="Q44" i="71"/>
  <c r="Q23" i="69"/>
  <c r="G46" i="71"/>
  <c r="G48" i="71"/>
  <c r="U48" i="71"/>
  <c r="M18" i="71"/>
  <c r="F47" i="63"/>
  <c r="T31" i="8" s="1"/>
  <c r="M22" i="63"/>
  <c r="I43" i="71"/>
  <c r="Z44" i="71"/>
  <c r="H47" i="71"/>
  <c r="AF47" i="71"/>
  <c r="H48" i="71"/>
  <c r="S49" i="71"/>
  <c r="U50" i="71"/>
  <c r="AE51" i="71"/>
  <c r="H25" i="66"/>
  <c r="U32" i="71"/>
  <c r="U36" i="71"/>
  <c r="Y45" i="71"/>
  <c r="AB46" i="71"/>
  <c r="I48" i="71"/>
  <c r="D49" i="71"/>
  <c r="T49" i="71"/>
  <c r="G50" i="71"/>
  <c r="AB50" i="71"/>
  <c r="I51" i="71"/>
  <c r="X43" i="71"/>
  <c r="N50" i="71"/>
  <c r="Q23" i="71"/>
  <c r="R5" i="71"/>
  <c r="N24" i="65"/>
  <c r="D51" i="71"/>
  <c r="N43" i="71"/>
  <c r="E44" i="71"/>
  <c r="C45" i="71"/>
  <c r="E46" i="71"/>
  <c r="J47" i="71"/>
  <c r="AD49" i="71"/>
  <c r="H50" i="71"/>
  <c r="M6" i="71"/>
  <c r="R32" i="71"/>
  <c r="E43" i="71"/>
  <c r="T43" i="71"/>
  <c r="N45" i="71"/>
  <c r="C47" i="71"/>
  <c r="D48" i="71"/>
  <c r="O48" i="71"/>
  <c r="U49" i="71"/>
  <c r="F50" i="71"/>
  <c r="AA50" i="71"/>
  <c r="U29" i="69"/>
  <c r="B47" i="71"/>
  <c r="X49" i="71"/>
  <c r="U51" i="71"/>
  <c r="G44" i="71"/>
  <c r="R44" i="71"/>
  <c r="AA44" i="71"/>
  <c r="D45" i="71"/>
  <c r="R45" i="71"/>
  <c r="P46" i="71"/>
  <c r="E47" i="71"/>
  <c r="T47" i="71"/>
  <c r="Q48" i="71"/>
  <c r="AC50" i="71"/>
  <c r="D36" i="5"/>
  <c r="M26" i="64"/>
  <c r="F53" i="66"/>
  <c r="T76" i="8" s="1"/>
  <c r="M50" i="71"/>
  <c r="AG51" i="71"/>
  <c r="M62" i="71" s="1"/>
  <c r="J54" i="69"/>
  <c r="X116" i="8" s="1"/>
  <c r="H44" i="71"/>
  <c r="E45" i="71"/>
  <c r="S45" i="71"/>
  <c r="Q46" i="71"/>
  <c r="U47" i="71"/>
  <c r="F48" i="71"/>
  <c r="R48" i="71"/>
  <c r="J49" i="71"/>
  <c r="J51" i="71"/>
  <c r="AF51" i="71"/>
  <c r="B30" i="71"/>
  <c r="S51" i="71"/>
  <c r="V43" i="71"/>
  <c r="L54" i="71" s="1"/>
  <c r="V45" i="71"/>
  <c r="L56" i="71" s="1"/>
  <c r="V47" i="71"/>
  <c r="L58" i="71" s="1"/>
  <c r="B51" i="71"/>
  <c r="X51" i="71"/>
  <c r="R51" i="71"/>
  <c r="H51" i="71"/>
  <c r="M43" i="71"/>
  <c r="B52" i="69"/>
  <c r="P114" i="8" s="1"/>
  <c r="B49" i="71"/>
  <c r="AG47" i="71"/>
  <c r="M58" i="71" s="1"/>
  <c r="K49" i="71"/>
  <c r="K60" i="71" s="1"/>
  <c r="AA47" i="71"/>
</calcChain>
</file>

<file path=xl/sharedStrings.xml><?xml version="1.0" encoding="utf-8"?>
<sst xmlns="http://schemas.openxmlformats.org/spreadsheetml/2006/main" count="1322" uniqueCount="96">
  <si>
    <t>Total Trade</t>
  </si>
  <si>
    <t>Exports</t>
  </si>
  <si>
    <t>Imports</t>
  </si>
  <si>
    <t>Balance</t>
  </si>
  <si>
    <t>Trade</t>
  </si>
  <si>
    <t>World</t>
  </si>
  <si>
    <t>Africa</t>
  </si>
  <si>
    <t>CEN-SAD</t>
  </si>
  <si>
    <t>COMESA</t>
  </si>
  <si>
    <t>EAC</t>
  </si>
  <si>
    <t>ECCAS</t>
  </si>
  <si>
    <t>ECOWAS</t>
  </si>
  <si>
    <t>IGAD</t>
  </si>
  <si>
    <t>SADC</t>
  </si>
  <si>
    <t>Agricultural products</t>
  </si>
  <si>
    <t>Food</t>
  </si>
  <si>
    <t>Fuels</t>
  </si>
  <si>
    <t>Manufactures</t>
  </si>
  <si>
    <t>Machinery and transport equipment</t>
  </si>
  <si>
    <t>Clothing</t>
  </si>
  <si>
    <t>Fuels and Minerals</t>
  </si>
  <si>
    <t>Manifactures</t>
  </si>
  <si>
    <t>Textiles</t>
  </si>
  <si>
    <t>Source:</t>
  </si>
  <si>
    <t>United Nations Commodity Trade Statistics Database for the World Integrated Trade Solution</t>
  </si>
  <si>
    <t>Accessed on:</t>
  </si>
  <si>
    <t>Querries:</t>
  </si>
  <si>
    <t>World imports and exports by commodity</t>
  </si>
  <si>
    <t>Total imports and exports of Africa and RECs</t>
  </si>
  <si>
    <t>Imports and exports of Africa and RECs by commodity</t>
  </si>
  <si>
    <t>Country groups:</t>
  </si>
  <si>
    <t>253 countries included in UN COMTRADE</t>
  </si>
  <si>
    <t>EU</t>
  </si>
  <si>
    <t>European Union 27</t>
  </si>
  <si>
    <t>Community of Sahel-Saharan States</t>
  </si>
  <si>
    <t>Benin, Burkina Faso, Cape Verde, Central African Republic, Comoros, Côte d’Ivoire, Chad, Djibouti, Egypt, Eritrea, Gambia, Ghana, Guinea-Bissau, Guinea, Kenya, Liberia, Libya, Mali, Mauritania, Morocco, Niger, Nigeria, São Tomé &amp; Príncipe, Senegal, Sierra Leone, Somalia, Sudan, Togo, Tunisia</t>
  </si>
  <si>
    <t>Common Market for Eastern and Southern Africa</t>
  </si>
  <si>
    <t>Burundi, Comoros, Democratic Republics of Congo, Djibouti, Egypt, Eritrea, Ethiopia, Kenya, Libya, Madagascar, Malawi, Mauritius, Rwanda, Seychelles, Sudan, Swaziland, Uganda, Zambia, Zimbabwe</t>
  </si>
  <si>
    <t>East African Community</t>
  </si>
  <si>
    <t>Burundi, Kenya, Rwanda, Tanzania, Uganda</t>
  </si>
  <si>
    <t>Economic Community of Central African States</t>
  </si>
  <si>
    <t>Angola, Burundi, Cameroon, Central African Republic, Chad, Democratic Republic of Congo, Equatorial Guinea, Gabon, Republic of Congo, São Tomé and Príncipe</t>
  </si>
  <si>
    <t>Economic Community of West African States</t>
  </si>
  <si>
    <t>Benin, Burkina Faso, Cape Verde, Côte d’Ivoire, Gambia, Ghana, Guinea, Guinea-Bissau, Liberia, Mali, Niger, Nigeria, Senegal, Sierra Leone, Togo</t>
  </si>
  <si>
    <t>Inter-Governmental Authority on Development</t>
  </si>
  <si>
    <t>Djibouti, Eritrea, Ethiopia, Kenya, Somalia, Sudan, Uganda</t>
  </si>
  <si>
    <t>Southern African Development Community</t>
  </si>
  <si>
    <t>Angola, Botswana, Democratic Republic of Congo, Lesotho, Madagascar, Malawi, Mauritius, Mozambique, Namibia, Seychelles, South Africa, Swaziland, Tanzania, Zambia, Zimbabwe</t>
  </si>
  <si>
    <t>Product groups (SITC 3):</t>
  </si>
  <si>
    <t>SITC sections 0, 1, 2, 4 minus 27 and 28</t>
  </si>
  <si>
    <t>SITC sections 0, 1, 4 and division 22</t>
  </si>
  <si>
    <t>Fuels and mining products</t>
  </si>
  <si>
    <t>SITC section 3, divisions 27, 28 and 68</t>
  </si>
  <si>
    <t>SITC section 3</t>
  </si>
  <si>
    <t>SITC sections 5, 6, 7, 8 minus division 68 and group 891</t>
  </si>
  <si>
    <t>SITC section 7</t>
  </si>
  <si>
    <t>SITC division 65</t>
  </si>
  <si>
    <t>SITC division 84</t>
  </si>
  <si>
    <t>% of world</t>
  </si>
  <si>
    <t>% of Africa</t>
  </si>
  <si>
    <t>Change (%)</t>
  </si>
  <si>
    <t>Av.an.change (%)</t>
  </si>
  <si>
    <t>Africa % of world</t>
  </si>
  <si>
    <t>Export</t>
  </si>
  <si>
    <t>Import</t>
  </si>
  <si>
    <t>REC</t>
  </si>
  <si>
    <t>Av.an. change (%)</t>
  </si>
  <si>
    <t>Total trade</t>
  </si>
  <si>
    <t>% of total trade</t>
  </si>
  <si>
    <t>Total</t>
  </si>
  <si>
    <t>Product</t>
  </si>
  <si>
    <t>File legend:</t>
  </si>
  <si>
    <t>Output data is in green coloured sheets</t>
  </si>
  <si>
    <t>Yellow sheets are calculation sheets</t>
  </si>
  <si>
    <t>Input data in columns A-V (red) in red coloured sheets (incl. labels and years)</t>
  </si>
  <si>
    <t>Share of Fuels in FandM</t>
  </si>
  <si>
    <t>Share of Food in Agri</t>
  </si>
  <si>
    <t>Share of Mach in Mani</t>
  </si>
  <si>
    <t>growth 2011/2010</t>
  </si>
  <si>
    <t>Селскостопански продукти</t>
  </si>
  <si>
    <t xml:space="preserve">   Храни</t>
  </si>
  <si>
    <t>Горива и минерали</t>
  </si>
  <si>
    <t xml:space="preserve">   Горива</t>
  </si>
  <si>
    <t>Обработени изделия</t>
  </si>
  <si>
    <t xml:space="preserve">   Машини и оборудване</t>
  </si>
  <si>
    <t xml:space="preserve">   Текстил</t>
  </si>
  <si>
    <t xml:space="preserve">   Облекло</t>
  </si>
  <si>
    <t>Внос</t>
  </si>
  <si>
    <t>Износ</t>
  </si>
  <si>
    <t>Търговия</t>
  </si>
  <si>
    <t>Салдо</t>
  </si>
  <si>
    <t>Share of Cloth in Mani</t>
  </si>
  <si>
    <t>Share of cloth in Mani</t>
  </si>
  <si>
    <t xml:space="preserve"> </t>
  </si>
  <si>
    <t>Share of trade in 2012 (%)</t>
  </si>
  <si>
    <t>Share of Africa in 2012(%)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</si>
</sst>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10"/>
      <color indexed="8"/>
      <name val="Arial Narrow"/>
      <family val="2"/>
      <charset val="204"/>
    </font>
    <font>
      <sz val="10"/>
      <color indexed="8"/>
      <name val="Arial Narrow"/>
      <family val="2"/>
      <charset val="204"/>
    </font>
    <font>
      <i/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i/>
      <sz val="10"/>
      <color indexed="8"/>
      <name val="Arial Narrow"/>
      <family val="2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0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7.5"/>
      <color indexed="8"/>
      <name val="Arial"/>
      <family val="2"/>
      <charset val="204"/>
    </font>
    <font>
      <i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" fontId="0" fillId="0" borderId="0" xfId="0" applyNumberFormat="1"/>
    <xf numFmtId="1" fontId="0" fillId="0" borderId="0" xfId="0" applyNumberFormat="1" applyFont="1"/>
    <xf numFmtId="14" fontId="4" fillId="0" borderId="0" xfId="0" applyNumberFormat="1" applyFont="1"/>
    <xf numFmtId="0" fontId="5" fillId="0" borderId="0" xfId="0" applyFont="1"/>
    <xf numFmtId="0" fontId="0" fillId="0" borderId="0" xfId="0" applyNumberFormat="1"/>
    <xf numFmtId="0" fontId="5" fillId="0" borderId="0" xfId="0" applyFont="1" applyAlignment="1">
      <alignment horizontal="justify"/>
    </xf>
    <xf numFmtId="0" fontId="2" fillId="0" borderId="0" xfId="0" applyFont="1" applyAlignment="1">
      <alignment shrinkToFit="1"/>
    </xf>
    <xf numFmtId="164" fontId="0" fillId="0" borderId="0" xfId="0" applyNumberFormat="1" applyAlignment="1">
      <alignment shrinkToFit="1"/>
    </xf>
    <xf numFmtId="165" fontId="0" fillId="0" borderId="0" xfId="0" applyNumberFormat="1"/>
    <xf numFmtId="9" fontId="0" fillId="0" borderId="0" xfId="0" applyNumberFormat="1"/>
    <xf numFmtId="165" fontId="0" fillId="0" borderId="0" xfId="0" applyNumberFormat="1" applyAlignment="1">
      <alignment shrinkToFit="1"/>
    </xf>
    <xf numFmtId="0" fontId="6" fillId="0" borderId="0" xfId="0" applyFont="1" applyBorder="1" applyAlignme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1" fontId="9" fillId="0" borderId="1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wrapText="1"/>
    </xf>
    <xf numFmtId="9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1" fontId="12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1" fillId="0" borderId="0" xfId="0" applyNumberFormat="1" applyFont="1"/>
    <xf numFmtId="1" fontId="2" fillId="0" borderId="0" xfId="0" applyNumberFormat="1" applyFont="1"/>
    <xf numFmtId="0" fontId="0" fillId="2" borderId="0" xfId="0" applyFill="1"/>
    <xf numFmtId="1" fontId="14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165" fontId="14" fillId="0" borderId="0" xfId="0" applyNumberFormat="1" applyFont="1" applyAlignment="1">
      <alignment wrapText="1"/>
    </xf>
    <xf numFmtId="9" fontId="14" fillId="0" borderId="0" xfId="0" applyNumberFormat="1" applyFont="1" applyAlignment="1">
      <alignment wrapText="1"/>
    </xf>
    <xf numFmtId="0" fontId="14" fillId="2" borderId="0" xfId="0" applyFont="1" applyFill="1" applyAlignment="1">
      <alignment wrapText="1"/>
    </xf>
    <xf numFmtId="0" fontId="15" fillId="0" borderId="0" xfId="0" applyFont="1" applyAlignment="1">
      <alignment wrapText="1"/>
    </xf>
    <xf numFmtId="1" fontId="15" fillId="0" borderId="0" xfId="0" applyNumberFormat="1" applyFont="1" applyAlignment="1">
      <alignment wrapText="1"/>
    </xf>
    <xf numFmtId="165" fontId="15" fillId="0" borderId="0" xfId="0" applyNumberFormat="1" applyFont="1" applyAlignment="1">
      <alignment wrapText="1"/>
    </xf>
    <xf numFmtId="9" fontId="15" fillId="0" borderId="0" xfId="0" applyNumberFormat="1" applyFont="1" applyAlignment="1">
      <alignment wrapText="1"/>
    </xf>
    <xf numFmtId="0" fontId="15" fillId="2" borderId="0" xfId="0" applyFont="1" applyFill="1" applyAlignment="1">
      <alignment wrapText="1"/>
    </xf>
    <xf numFmtId="1" fontId="16" fillId="0" borderId="0" xfId="0" applyNumberFormat="1" applyFont="1" applyAlignment="1">
      <alignment wrapText="1"/>
    </xf>
    <xf numFmtId="165" fontId="16" fillId="0" borderId="0" xfId="0" applyNumberFormat="1" applyFont="1" applyAlignment="1">
      <alignment wrapText="1"/>
    </xf>
    <xf numFmtId="9" fontId="16" fillId="0" borderId="0" xfId="0" applyNumberFormat="1" applyFont="1" applyAlignment="1">
      <alignment wrapText="1"/>
    </xf>
    <xf numFmtId="0" fontId="16" fillId="2" borderId="0" xfId="0" applyFont="1" applyFill="1" applyAlignment="1">
      <alignment wrapText="1"/>
    </xf>
    <xf numFmtId="0" fontId="16" fillId="0" borderId="0" xfId="0" applyFont="1" applyAlignment="1">
      <alignment wrapText="1"/>
    </xf>
    <xf numFmtId="1" fontId="0" fillId="2" borderId="0" xfId="0" applyNumberFormat="1" applyFill="1"/>
    <xf numFmtId="0" fontId="0" fillId="2" borderId="0" xfId="0" applyFont="1" applyFill="1"/>
    <xf numFmtId="10" fontId="0" fillId="0" borderId="0" xfId="0" applyNumberFormat="1"/>
    <xf numFmtId="0" fontId="17" fillId="0" borderId="0" xfId="0" applyFont="1"/>
    <xf numFmtId="0" fontId="18" fillId="0" borderId="2" xfId="0" applyFont="1" applyBorder="1" applyAlignment="1"/>
    <xf numFmtId="0" fontId="18" fillId="0" borderId="3" xfId="0" applyFont="1" applyBorder="1" applyAlignment="1"/>
    <xf numFmtId="0" fontId="3" fillId="3" borderId="0" xfId="0" applyFont="1" applyFill="1"/>
    <xf numFmtId="1" fontId="0" fillId="3" borderId="0" xfId="0" applyNumberFormat="1" applyFill="1"/>
    <xf numFmtId="0" fontId="0" fillId="3" borderId="0" xfId="0" applyFill="1"/>
    <xf numFmtId="1" fontId="19" fillId="3" borderId="0" xfId="0" applyNumberFormat="1" applyFont="1" applyFill="1"/>
    <xf numFmtId="0" fontId="4" fillId="3" borderId="0" xfId="0" applyFont="1" applyFill="1"/>
    <xf numFmtId="0" fontId="19" fillId="3" borderId="0" xfId="0" applyFont="1" applyFill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20900538521692E-2"/>
          <c:y val="5.6646770846561938E-2"/>
          <c:w val="0.91098084218197684"/>
          <c:h val="0.82791434314205903"/>
        </c:manualLayout>
      </c:layout>
      <c:lineChart>
        <c:grouping val="standard"/>
        <c:varyColors val="0"/>
        <c:ser>
          <c:idx val="1"/>
          <c:order val="0"/>
          <c:tx>
            <c:strRef>
              <c:f>'Africa by REC'!$A$5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'Africa by REC'!$B$2:$AG$3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2002</c:v>
                  </c:pt>
                  <c:pt idx="23">
                    <c:v>2003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REC'!$B$5:$AG$5</c:f>
              <c:numCache>
                <c:formatCode>0</c:formatCode>
                <c:ptCount val="32"/>
                <c:pt idx="0">
                  <c:v>29553.939921999998</c:v>
                </c:pt>
                <c:pt idx="1">
                  <c:v>33157.636242</c:v>
                </c:pt>
                <c:pt idx="2">
                  <c:v>34202.231273999998</c:v>
                </c:pt>
                <c:pt idx="3">
                  <c:v>36046.311932999997</c:v>
                </c:pt>
                <c:pt idx="4">
                  <c:v>42693.048068000004</c:v>
                </c:pt>
                <c:pt idx="5">
                  <c:v>48471.848020000005</c:v>
                </c:pt>
                <c:pt idx="6">
                  <c:v>45911.051957000003</c:v>
                </c:pt>
                <c:pt idx="7">
                  <c:v>51471.736526000001</c:v>
                </c:pt>
                <c:pt idx="8">
                  <c:v>58984.694606999998</c:v>
                </c:pt>
                <c:pt idx="9">
                  <c:v>55496.877409999994</c:v>
                </c:pt>
                <c:pt idx="11">
                  <c:v>24538.397530000002</c:v>
                </c:pt>
                <c:pt idx="12">
                  <c:v>28713.352855000001</c:v>
                </c:pt>
                <c:pt idx="13">
                  <c:v>32202.303824000002</c:v>
                </c:pt>
                <c:pt idx="14">
                  <c:v>36457.689868000001</c:v>
                </c:pt>
                <c:pt idx="15">
                  <c:v>48836.278270999996</c:v>
                </c:pt>
                <c:pt idx="16">
                  <c:v>63283.116041000001</c:v>
                </c:pt>
                <c:pt idx="17">
                  <c:v>56057.516038000002</c:v>
                </c:pt>
                <c:pt idx="18">
                  <c:v>66477.605517999997</c:v>
                </c:pt>
                <c:pt idx="19">
                  <c:v>84502.478778999997</c:v>
                </c:pt>
                <c:pt idx="20">
                  <c:v>85460.023969000002</c:v>
                </c:pt>
                <c:pt idx="22">
                  <c:v>5015.5423919999957</c:v>
                </c:pt>
                <c:pt idx="23">
                  <c:v>4444.2833869999995</c:v>
                </c:pt>
                <c:pt idx="24">
                  <c:v>1999.9274499999956</c:v>
                </c:pt>
                <c:pt idx="25">
                  <c:v>-411.37793500000407</c:v>
                </c:pt>
                <c:pt idx="26">
                  <c:v>-6143.2302029999919</c:v>
                </c:pt>
                <c:pt idx="27">
                  <c:v>-14811.268020999996</c:v>
                </c:pt>
                <c:pt idx="28">
                  <c:v>-10146.464080999998</c:v>
                </c:pt>
                <c:pt idx="29">
                  <c:v>-15005.868991999996</c:v>
                </c:pt>
                <c:pt idx="30">
                  <c:v>-25517.784172</c:v>
                </c:pt>
                <c:pt idx="31">
                  <c:v>-29963.146559000008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'Africa by REC'!$A$6</c:f>
              <c:strCache>
                <c:ptCount val="1"/>
                <c:pt idx="0">
                  <c:v>Food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'Africa by REC'!$B$2:$AG$3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2002</c:v>
                  </c:pt>
                  <c:pt idx="23">
                    <c:v>2003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REC'!$B$6:$AG$6</c:f>
              <c:numCache>
                <c:formatCode>0</c:formatCode>
                <c:ptCount val="32"/>
                <c:pt idx="0">
                  <c:v>23191.554769000002</c:v>
                </c:pt>
                <c:pt idx="1">
                  <c:v>25397.823204</c:v>
                </c:pt>
                <c:pt idx="2">
                  <c:v>26363.112259000001</c:v>
                </c:pt>
                <c:pt idx="3">
                  <c:v>27902.813995</c:v>
                </c:pt>
                <c:pt idx="4">
                  <c:v>33423.483938999998</c:v>
                </c:pt>
                <c:pt idx="5">
                  <c:v>38557.014860000003</c:v>
                </c:pt>
                <c:pt idx="6">
                  <c:v>38513.615696999994</c:v>
                </c:pt>
                <c:pt idx="7">
                  <c:v>41645.357327999998</c:v>
                </c:pt>
                <c:pt idx="8">
                  <c:v>47395.520689000004</c:v>
                </c:pt>
                <c:pt idx="9">
                  <c:v>44061.854768999998</c:v>
                </c:pt>
                <c:pt idx="11">
                  <c:v>21567.467069999999</c:v>
                </c:pt>
                <c:pt idx="12">
                  <c:v>25237.267097</c:v>
                </c:pt>
                <c:pt idx="13">
                  <c:v>28574.451315000002</c:v>
                </c:pt>
                <c:pt idx="14">
                  <c:v>32363.912495</c:v>
                </c:pt>
                <c:pt idx="15">
                  <c:v>43415.216092000002</c:v>
                </c:pt>
                <c:pt idx="16">
                  <c:v>57237.771941999999</c:v>
                </c:pt>
                <c:pt idx="17">
                  <c:v>50623.972355999998</c:v>
                </c:pt>
                <c:pt idx="18">
                  <c:v>60034.533547999999</c:v>
                </c:pt>
                <c:pt idx="19">
                  <c:v>77475.638181999995</c:v>
                </c:pt>
                <c:pt idx="20">
                  <c:v>78281.161294000005</c:v>
                </c:pt>
                <c:pt idx="22">
                  <c:v>1624.0876990000033</c:v>
                </c:pt>
                <c:pt idx="23">
                  <c:v>160.55610700000034</c:v>
                </c:pt>
                <c:pt idx="24">
                  <c:v>-2211.3390560000007</c:v>
                </c:pt>
                <c:pt idx="25">
                  <c:v>-4461.0985000000001</c:v>
                </c:pt>
                <c:pt idx="26">
                  <c:v>-9991.7321530000045</c:v>
                </c:pt>
                <c:pt idx="27">
                  <c:v>-18680.757081999996</c:v>
                </c:pt>
                <c:pt idx="28">
                  <c:v>-12110.356659000005</c:v>
                </c:pt>
                <c:pt idx="29">
                  <c:v>-18389.176220000001</c:v>
                </c:pt>
                <c:pt idx="30">
                  <c:v>-30080.117492999991</c:v>
                </c:pt>
                <c:pt idx="31">
                  <c:v>-34219.306525000007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'Africa by REC'!$A$7</c:f>
              <c:strCache>
                <c:ptCount val="1"/>
                <c:pt idx="0">
                  <c:v>Fuels and Minerals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'Africa by REC'!$B$2:$AG$3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2002</c:v>
                  </c:pt>
                  <c:pt idx="23">
                    <c:v>2003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REC'!$B$7:$AG$7</c:f>
              <c:numCache>
                <c:formatCode>0</c:formatCode>
                <c:ptCount val="32"/>
                <c:pt idx="0">
                  <c:v>99027.140063999992</c:v>
                </c:pt>
                <c:pt idx="1">
                  <c:v>139270.312213</c:v>
                </c:pt>
                <c:pt idx="2">
                  <c:v>193278.59804499999</c:v>
                </c:pt>
                <c:pt idx="3">
                  <c:v>257583.87287700002</c:v>
                </c:pt>
                <c:pt idx="4">
                  <c:v>299558.43883</c:v>
                </c:pt>
                <c:pt idx="5">
                  <c:v>414231.41992000001</c:v>
                </c:pt>
                <c:pt idx="6">
                  <c:v>254029.997363</c:v>
                </c:pt>
                <c:pt idx="7">
                  <c:v>341623.03489600006</c:v>
                </c:pt>
                <c:pt idx="8">
                  <c:v>393951.52850499999</c:v>
                </c:pt>
                <c:pt idx="9">
                  <c:v>432878.20093699999</c:v>
                </c:pt>
                <c:pt idx="11">
                  <c:v>14693.434346</c:v>
                </c:pt>
                <c:pt idx="12">
                  <c:v>12926.186175000001</c:v>
                </c:pt>
                <c:pt idx="13">
                  <c:v>25729.816591999999</c:v>
                </c:pt>
                <c:pt idx="14">
                  <c:v>41960.212120999997</c:v>
                </c:pt>
                <c:pt idx="15">
                  <c:v>42243.750264000002</c:v>
                </c:pt>
                <c:pt idx="16">
                  <c:v>56508.812714</c:v>
                </c:pt>
                <c:pt idx="17">
                  <c:v>42990.393781999999</c:v>
                </c:pt>
                <c:pt idx="18">
                  <c:v>56501.008700000006</c:v>
                </c:pt>
                <c:pt idx="19">
                  <c:v>76742.194866999998</c:v>
                </c:pt>
                <c:pt idx="20">
                  <c:v>81512.782684999998</c:v>
                </c:pt>
                <c:pt idx="22">
                  <c:v>84333.705717999997</c:v>
                </c:pt>
                <c:pt idx="23">
                  <c:v>126344.126038</c:v>
                </c:pt>
                <c:pt idx="24">
                  <c:v>167548.781453</c:v>
                </c:pt>
                <c:pt idx="25">
                  <c:v>215623.66075600003</c:v>
                </c:pt>
                <c:pt idx="26">
                  <c:v>257314.688566</c:v>
                </c:pt>
                <c:pt idx="27">
                  <c:v>357722.60720600002</c:v>
                </c:pt>
                <c:pt idx="28">
                  <c:v>211039.603581</c:v>
                </c:pt>
                <c:pt idx="29">
                  <c:v>285122.02619600005</c:v>
                </c:pt>
                <c:pt idx="30">
                  <c:v>317209.33363800001</c:v>
                </c:pt>
                <c:pt idx="31">
                  <c:v>351365.418252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'Africa by REC'!$A$8</c:f>
              <c:strCache>
                <c:ptCount val="1"/>
                <c:pt idx="0">
                  <c:v>Fuels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'Africa by REC'!$B$2:$AG$3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2002</c:v>
                  </c:pt>
                  <c:pt idx="23">
                    <c:v>2003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REC'!$B$8:$AG$8</c:f>
              <c:numCache>
                <c:formatCode>0</c:formatCode>
                <c:ptCount val="32"/>
                <c:pt idx="0">
                  <c:v>86150.404658000014</c:v>
                </c:pt>
                <c:pt idx="1">
                  <c:v>120473.03934900001</c:v>
                </c:pt>
                <c:pt idx="2">
                  <c:v>170056.345386</c:v>
                </c:pt>
                <c:pt idx="3">
                  <c:v>226044.22075799998</c:v>
                </c:pt>
                <c:pt idx="4">
                  <c:v>258667.62427100001</c:v>
                </c:pt>
                <c:pt idx="5">
                  <c:v>360532.759739</c:v>
                </c:pt>
                <c:pt idx="6">
                  <c:v>220639.75846399998</c:v>
                </c:pt>
                <c:pt idx="7">
                  <c:v>291790.11023500003</c:v>
                </c:pt>
                <c:pt idx="8">
                  <c:v>333324.39678200003</c:v>
                </c:pt>
                <c:pt idx="9">
                  <c:v>378613.12888099998</c:v>
                </c:pt>
                <c:pt idx="11">
                  <c:v>12188.79263</c:v>
                </c:pt>
                <c:pt idx="12">
                  <c:v>9403.1537719999997</c:v>
                </c:pt>
                <c:pt idx="13">
                  <c:v>21260.781728999998</c:v>
                </c:pt>
                <c:pt idx="14">
                  <c:v>35647.819652000006</c:v>
                </c:pt>
                <c:pt idx="15">
                  <c:v>34018.501152999997</c:v>
                </c:pt>
                <c:pt idx="16">
                  <c:v>45027.130476999999</c:v>
                </c:pt>
                <c:pt idx="17">
                  <c:v>35990.680568000003</c:v>
                </c:pt>
                <c:pt idx="18">
                  <c:v>46237.454980999995</c:v>
                </c:pt>
                <c:pt idx="19">
                  <c:v>64457.849156999997</c:v>
                </c:pt>
                <c:pt idx="20">
                  <c:v>70741.873011000003</c:v>
                </c:pt>
                <c:pt idx="22">
                  <c:v>73961.612028000018</c:v>
                </c:pt>
                <c:pt idx="23">
                  <c:v>111069.88557700001</c:v>
                </c:pt>
                <c:pt idx="24">
                  <c:v>148795.56365699999</c:v>
                </c:pt>
                <c:pt idx="25">
                  <c:v>190396.40110599998</c:v>
                </c:pt>
                <c:pt idx="26">
                  <c:v>224649.12311800002</c:v>
                </c:pt>
                <c:pt idx="27">
                  <c:v>315505.62926199997</c:v>
                </c:pt>
                <c:pt idx="28">
                  <c:v>184649.07789599997</c:v>
                </c:pt>
                <c:pt idx="29">
                  <c:v>245552.65525400004</c:v>
                </c:pt>
                <c:pt idx="30">
                  <c:v>268866.54762500001</c:v>
                </c:pt>
                <c:pt idx="31">
                  <c:v>307871.25586999999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'Africa by REC'!$A$9</c:f>
              <c:strCache>
                <c:ptCount val="1"/>
                <c:pt idx="0">
                  <c:v>Manifactures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'Africa by REC'!$B$2:$AG$3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2002</c:v>
                  </c:pt>
                  <c:pt idx="23">
                    <c:v>2003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REC'!$B$9:$AG$9</c:f>
              <c:numCache>
                <c:formatCode>0</c:formatCode>
                <c:ptCount val="32"/>
                <c:pt idx="0">
                  <c:v>52262.629475000002</c:v>
                </c:pt>
                <c:pt idx="1">
                  <c:v>63115.710939000004</c:v>
                </c:pt>
                <c:pt idx="2">
                  <c:v>68063.987141999998</c:v>
                </c:pt>
                <c:pt idx="3">
                  <c:v>74857.450226999994</c:v>
                </c:pt>
                <c:pt idx="4">
                  <c:v>89917.593892000004</c:v>
                </c:pt>
                <c:pt idx="5">
                  <c:v>103624.39290199999</c:v>
                </c:pt>
                <c:pt idx="6">
                  <c:v>79549.86486300001</c:v>
                </c:pt>
                <c:pt idx="7">
                  <c:v>95109.882900000011</c:v>
                </c:pt>
                <c:pt idx="8">
                  <c:v>105351.33289300001</c:v>
                </c:pt>
                <c:pt idx="9">
                  <c:v>96536.016761000006</c:v>
                </c:pt>
                <c:pt idx="11">
                  <c:v>111892.26875800001</c:v>
                </c:pt>
                <c:pt idx="12">
                  <c:v>139575.077823</c:v>
                </c:pt>
                <c:pt idx="13">
                  <c:v>163685.14798100002</c:v>
                </c:pt>
                <c:pt idx="14">
                  <c:v>192270.429627</c:v>
                </c:pt>
                <c:pt idx="15">
                  <c:v>237728.39121399997</c:v>
                </c:pt>
                <c:pt idx="16">
                  <c:v>292278.15484899998</c:v>
                </c:pt>
                <c:pt idx="17">
                  <c:v>259805.18642899999</c:v>
                </c:pt>
                <c:pt idx="18">
                  <c:v>289458.23498400004</c:v>
                </c:pt>
                <c:pt idx="19">
                  <c:v>318661.47434299998</c:v>
                </c:pt>
                <c:pt idx="20">
                  <c:v>333178.92290000001</c:v>
                </c:pt>
                <c:pt idx="22">
                  <c:v>-59629.639283000004</c:v>
                </c:pt>
                <c:pt idx="23">
                  <c:v>-76459.366883999988</c:v>
                </c:pt>
                <c:pt idx="24">
                  <c:v>-95621.160839000018</c:v>
                </c:pt>
                <c:pt idx="25">
                  <c:v>-117412.97940000001</c:v>
                </c:pt>
                <c:pt idx="26">
                  <c:v>-147810.79732199997</c:v>
                </c:pt>
                <c:pt idx="27">
                  <c:v>-188653.76194699999</c:v>
                </c:pt>
                <c:pt idx="28">
                  <c:v>-180255.321566</c:v>
                </c:pt>
                <c:pt idx="29">
                  <c:v>-194348.35208400001</c:v>
                </c:pt>
                <c:pt idx="30">
                  <c:v>-213310.14144999997</c:v>
                </c:pt>
                <c:pt idx="31">
                  <c:v>-236642.906139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'Africa by REC'!$A$10</c:f>
              <c:strCache>
                <c:ptCount val="1"/>
                <c:pt idx="0">
                  <c:v>Machinery and transport equipment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'Africa by REC'!$B$2:$AG$3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2002</c:v>
                  </c:pt>
                  <c:pt idx="23">
                    <c:v>2003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REC'!$B$10:$AG$10</c:f>
              <c:numCache>
                <c:formatCode>0</c:formatCode>
                <c:ptCount val="32"/>
                <c:pt idx="0">
                  <c:v>13310.460525</c:v>
                </c:pt>
                <c:pt idx="1">
                  <c:v>15883.267742</c:v>
                </c:pt>
                <c:pt idx="2">
                  <c:v>17613.248611000003</c:v>
                </c:pt>
                <c:pt idx="3">
                  <c:v>20863.297925999999</c:v>
                </c:pt>
                <c:pt idx="4">
                  <c:v>26113.414492</c:v>
                </c:pt>
                <c:pt idx="5">
                  <c:v>29649.783359000001</c:v>
                </c:pt>
                <c:pt idx="6">
                  <c:v>25248.888394999998</c:v>
                </c:pt>
                <c:pt idx="7">
                  <c:v>29196.566070999997</c:v>
                </c:pt>
                <c:pt idx="8">
                  <c:v>31213.805000999997</c:v>
                </c:pt>
                <c:pt idx="9">
                  <c:v>29158.634618</c:v>
                </c:pt>
                <c:pt idx="11">
                  <c:v>56872.440093999998</c:v>
                </c:pt>
                <c:pt idx="12">
                  <c:v>72695.401797999992</c:v>
                </c:pt>
                <c:pt idx="13">
                  <c:v>86714.125985999999</c:v>
                </c:pt>
                <c:pt idx="14">
                  <c:v>100612.53626899999</c:v>
                </c:pt>
                <c:pt idx="15">
                  <c:v>123238.10385699999</c:v>
                </c:pt>
                <c:pt idx="16">
                  <c:v>153829.17284599997</c:v>
                </c:pt>
                <c:pt idx="17">
                  <c:v>132118.73785400001</c:v>
                </c:pt>
                <c:pt idx="18">
                  <c:v>147804.96138999998</c:v>
                </c:pt>
                <c:pt idx="19">
                  <c:v>161388.11073500002</c:v>
                </c:pt>
                <c:pt idx="20">
                  <c:v>161710.91512599998</c:v>
                </c:pt>
                <c:pt idx="22">
                  <c:v>-43561.979568999996</c:v>
                </c:pt>
                <c:pt idx="23">
                  <c:v>-56812.134055999995</c:v>
                </c:pt>
                <c:pt idx="24">
                  <c:v>-69100.877374999996</c:v>
                </c:pt>
                <c:pt idx="25">
                  <c:v>-79749.23834299999</c:v>
                </c:pt>
                <c:pt idx="26">
                  <c:v>-97124.689364999998</c:v>
                </c:pt>
                <c:pt idx="27">
                  <c:v>-124179.38948699998</c:v>
                </c:pt>
                <c:pt idx="28">
                  <c:v>-106869.849459</c:v>
                </c:pt>
                <c:pt idx="29">
                  <c:v>-118608.39531899999</c:v>
                </c:pt>
                <c:pt idx="30">
                  <c:v>-130174.30573400002</c:v>
                </c:pt>
                <c:pt idx="31">
                  <c:v>-132552.28050799997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'Africa by REC'!$A$11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'Africa by REC'!$B$2:$AG$3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2002</c:v>
                  </c:pt>
                  <c:pt idx="23">
                    <c:v>2003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REC'!$B$11:$AG$11</c:f>
              <c:numCache>
                <c:formatCode>0</c:formatCode>
                <c:ptCount val="32"/>
                <c:pt idx="0">
                  <c:v>1723.150819</c:v>
                </c:pt>
                <c:pt idx="1">
                  <c:v>1882.5254639999998</c:v>
                </c:pt>
                <c:pt idx="2">
                  <c:v>1788.7073</c:v>
                </c:pt>
                <c:pt idx="3">
                  <c:v>1920.1238640000001</c:v>
                </c:pt>
                <c:pt idx="4">
                  <c:v>2743.0523029999999</c:v>
                </c:pt>
                <c:pt idx="5">
                  <c:v>3007.247218</c:v>
                </c:pt>
                <c:pt idx="6">
                  <c:v>2025.96595</c:v>
                </c:pt>
                <c:pt idx="7">
                  <c:v>2395.2605149999999</c:v>
                </c:pt>
                <c:pt idx="8">
                  <c:v>2702.9494850000001</c:v>
                </c:pt>
                <c:pt idx="9">
                  <c:v>2381.5111749999996</c:v>
                </c:pt>
                <c:pt idx="11">
                  <c:v>8293.2869360000004</c:v>
                </c:pt>
                <c:pt idx="12">
                  <c:v>9237.4672200000005</c:v>
                </c:pt>
                <c:pt idx="13">
                  <c:v>9683.1086730000006</c:v>
                </c:pt>
                <c:pt idx="14">
                  <c:v>11475.735696</c:v>
                </c:pt>
                <c:pt idx="15">
                  <c:v>13381.516486</c:v>
                </c:pt>
                <c:pt idx="16">
                  <c:v>15899.132503000001</c:v>
                </c:pt>
                <c:pt idx="17">
                  <c:v>13740.587079999999</c:v>
                </c:pt>
                <c:pt idx="18">
                  <c:v>15759.593174000001</c:v>
                </c:pt>
                <c:pt idx="19">
                  <c:v>18623.776812</c:v>
                </c:pt>
                <c:pt idx="20">
                  <c:v>18661.88682</c:v>
                </c:pt>
                <c:pt idx="22">
                  <c:v>-6570.136117</c:v>
                </c:pt>
                <c:pt idx="23">
                  <c:v>-7354.9417560000002</c:v>
                </c:pt>
                <c:pt idx="24">
                  <c:v>-7894.4013730000006</c:v>
                </c:pt>
                <c:pt idx="25">
                  <c:v>-9555.6118319999987</c:v>
                </c:pt>
                <c:pt idx="26">
                  <c:v>-10638.464183</c:v>
                </c:pt>
                <c:pt idx="27">
                  <c:v>-12891.885285</c:v>
                </c:pt>
                <c:pt idx="28">
                  <c:v>-11714.62113</c:v>
                </c:pt>
                <c:pt idx="29">
                  <c:v>-13364.332659000002</c:v>
                </c:pt>
                <c:pt idx="30">
                  <c:v>-15920.827326999999</c:v>
                </c:pt>
                <c:pt idx="31">
                  <c:v>-16280.375645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'Africa by REC'!$A$12</c:f>
              <c:strCache>
                <c:ptCount val="1"/>
                <c:pt idx="0">
                  <c:v>Clothing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multiLvlStrRef>
              <c:f>'Africa by REC'!$B$2:$AG$3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2002</c:v>
                  </c:pt>
                  <c:pt idx="23">
                    <c:v>2003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REC'!$B$12:$AG$12</c:f>
              <c:numCache>
                <c:formatCode>0</c:formatCode>
                <c:ptCount val="32"/>
                <c:pt idx="0">
                  <c:v>10390.561752</c:v>
                </c:pt>
                <c:pt idx="1">
                  <c:v>11326.085874</c:v>
                </c:pt>
                <c:pt idx="2">
                  <c:v>10565.573258999999</c:v>
                </c:pt>
                <c:pt idx="3">
                  <c:v>11299.085078</c:v>
                </c:pt>
                <c:pt idx="4">
                  <c:v>12935.840050000001</c:v>
                </c:pt>
                <c:pt idx="5">
                  <c:v>13667.638869999999</c:v>
                </c:pt>
                <c:pt idx="6">
                  <c:v>11564.880525</c:v>
                </c:pt>
                <c:pt idx="7">
                  <c:v>11524.114468</c:v>
                </c:pt>
                <c:pt idx="8">
                  <c:v>12756.774613</c:v>
                </c:pt>
                <c:pt idx="9">
                  <c:v>11816.733831</c:v>
                </c:pt>
                <c:pt idx="11">
                  <c:v>3422.4171510000001</c:v>
                </c:pt>
                <c:pt idx="12">
                  <c:v>3861.690955</c:v>
                </c:pt>
                <c:pt idx="13">
                  <c:v>4006.466175</c:v>
                </c:pt>
                <c:pt idx="14">
                  <c:v>5155.3338090000007</c:v>
                </c:pt>
                <c:pt idx="15">
                  <c:v>6894.8575650000002</c:v>
                </c:pt>
                <c:pt idx="16">
                  <c:v>5946.9615990000002</c:v>
                </c:pt>
                <c:pt idx="17">
                  <c:v>5959.2641469999999</c:v>
                </c:pt>
                <c:pt idx="18">
                  <c:v>6728.4889620000004</c:v>
                </c:pt>
                <c:pt idx="19">
                  <c:v>7740.274386</c:v>
                </c:pt>
                <c:pt idx="20">
                  <c:v>9291.8643830000001</c:v>
                </c:pt>
                <c:pt idx="22">
                  <c:v>6968.144601</c:v>
                </c:pt>
                <c:pt idx="23">
                  <c:v>7464.3949190000003</c:v>
                </c:pt>
                <c:pt idx="24">
                  <c:v>6559.1070839999993</c:v>
                </c:pt>
                <c:pt idx="25">
                  <c:v>6143.7512689999994</c:v>
                </c:pt>
                <c:pt idx="26">
                  <c:v>6040.9824850000005</c:v>
                </c:pt>
                <c:pt idx="27">
                  <c:v>7720.6772709999987</c:v>
                </c:pt>
                <c:pt idx="28">
                  <c:v>5605.6163780000006</c:v>
                </c:pt>
                <c:pt idx="29">
                  <c:v>4795.6255059999994</c:v>
                </c:pt>
                <c:pt idx="30">
                  <c:v>5016.5002269999995</c:v>
                </c:pt>
                <c:pt idx="31">
                  <c:v>2524.8694479999995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51010640"/>
        <c:axId val="-2051009552"/>
      </c:lineChart>
      <c:catAx>
        <c:axId val="-20510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5100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5100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510106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4565747091234887E-2"/>
          <c:y val="0.93249298086105248"/>
          <c:w val="0.95090020605152092"/>
          <c:h val="5.22894115359763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8496854559847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78270652771148E-2"/>
          <c:y val="0.16180870829648264"/>
          <c:w val="0.54565225543975959"/>
          <c:h val="0.7294654882218479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ECCAS!$A$42:$A$49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ECCAS!$K$42:$K$49</c:f>
              <c:numCache>
                <c:formatCode>0.0%</c:formatCode>
                <c:ptCount val="8"/>
                <c:pt idx="0">
                  <c:v>7.2896335741366045E-2</c:v>
                </c:pt>
                <c:pt idx="1">
                  <c:v>5.5552961249705705E-2</c:v>
                </c:pt>
                <c:pt idx="2">
                  <c:v>0.72775449965710903</c:v>
                </c:pt>
                <c:pt idx="3">
                  <c:v>0.69082532263819318</c:v>
                </c:pt>
                <c:pt idx="4">
                  <c:v>0.19481363069214339</c:v>
                </c:pt>
                <c:pt idx="5">
                  <c:v>9.0189338536778865E-2</c:v>
                </c:pt>
                <c:pt idx="6">
                  <c:v>4.0610710907778794E-3</c:v>
                </c:pt>
                <c:pt idx="7">
                  <c:v>3.0028465808466785E-3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399220930716992"/>
          <c:y val="1.5915676322953001E-2"/>
          <c:w val="0.23810273715785535"/>
          <c:h val="0.968199558609550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626604618602692E-2"/>
          <c:y val="5.6646770846561938E-2"/>
          <c:w val="0.91507513810189589"/>
          <c:h val="0.82791434314205903"/>
        </c:manualLayout>
      </c:layout>
      <c:lineChart>
        <c:grouping val="standard"/>
        <c:varyColors val="0"/>
        <c:ser>
          <c:idx val="1"/>
          <c:order val="0"/>
          <c:tx>
            <c:strRef>
              <c:f>ECOWAS!$A$5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ECOWAS!$B$2:$AG$3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ECOWAS!$B$5:$AG$5</c:f>
              <c:numCache>
                <c:formatCode>0</c:formatCode>
                <c:ptCount val="32"/>
                <c:pt idx="0">
                  <c:v>8344.1992790000004</c:v>
                </c:pt>
                <c:pt idx="1">
                  <c:v>8781.600926000001</c:v>
                </c:pt>
                <c:pt idx="2">
                  <c:v>8659.9861599999986</c:v>
                </c:pt>
                <c:pt idx="3">
                  <c:v>9129.8233689999997</c:v>
                </c:pt>
                <c:pt idx="4">
                  <c:v>10692.132297999997</c:v>
                </c:pt>
                <c:pt idx="5">
                  <c:v>12797.410363000001</c:v>
                </c:pt>
                <c:pt idx="6">
                  <c:v>11858.738791999998</c:v>
                </c:pt>
                <c:pt idx="7">
                  <c:v>14464.663561000001</c:v>
                </c:pt>
                <c:pt idx="8">
                  <c:v>18278.594397000001</c:v>
                </c:pt>
                <c:pt idx="9">
                  <c:v>16556.896193</c:v>
                </c:pt>
                <c:pt idx="11">
                  <c:v>5879.7049360000001</c:v>
                </c:pt>
                <c:pt idx="12">
                  <c:v>6567.5670699999991</c:v>
                </c:pt>
                <c:pt idx="13">
                  <c:v>7576.8506289999996</c:v>
                </c:pt>
                <c:pt idx="14">
                  <c:v>7735.1115999999993</c:v>
                </c:pt>
                <c:pt idx="15">
                  <c:v>10198.012355999999</c:v>
                </c:pt>
                <c:pt idx="16">
                  <c:v>13749.082429999999</c:v>
                </c:pt>
                <c:pt idx="17">
                  <c:v>12323.672593000001</c:v>
                </c:pt>
                <c:pt idx="18">
                  <c:v>14095.535425999997</c:v>
                </c:pt>
                <c:pt idx="19">
                  <c:v>17970.637932000001</c:v>
                </c:pt>
                <c:pt idx="20">
                  <c:v>19505.942848999999</c:v>
                </c:pt>
                <c:pt idx="22">
                  <c:v>2464.4943430000003</c:v>
                </c:pt>
                <c:pt idx="23">
                  <c:v>2214.0338560000018</c:v>
                </c:pt>
                <c:pt idx="24">
                  <c:v>1083.135530999999</c:v>
                </c:pt>
                <c:pt idx="25">
                  <c:v>1394.7117690000005</c:v>
                </c:pt>
                <c:pt idx="26">
                  <c:v>494.11994199999754</c:v>
                </c:pt>
                <c:pt idx="27">
                  <c:v>-951.6720669999977</c:v>
                </c:pt>
                <c:pt idx="28">
                  <c:v>-464.93380100000286</c:v>
                </c:pt>
                <c:pt idx="29">
                  <c:v>369.12813500000448</c:v>
                </c:pt>
                <c:pt idx="30">
                  <c:v>307.9564649999993</c:v>
                </c:pt>
                <c:pt idx="31">
                  <c:v>-2949.0466559999986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ECOWAS!$A$6</c:f>
              <c:strCache>
                <c:ptCount val="1"/>
                <c:pt idx="0">
                  <c:v>Food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ECOWAS!$B$2:$AG$3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ECOWAS!$B$6:$AG$6</c:f>
              <c:numCache>
                <c:formatCode>0</c:formatCode>
                <c:ptCount val="32"/>
                <c:pt idx="0">
                  <c:v>6749.5833870000006</c:v>
                </c:pt>
                <c:pt idx="1">
                  <c:v>6684.2290550000007</c:v>
                </c:pt>
                <c:pt idx="2">
                  <c:v>6649.0698899999988</c:v>
                </c:pt>
                <c:pt idx="3">
                  <c:v>6944.0095139999985</c:v>
                </c:pt>
                <c:pt idx="4">
                  <c:v>8280.2926209999987</c:v>
                </c:pt>
                <c:pt idx="5">
                  <c:v>10143.628811</c:v>
                </c:pt>
                <c:pt idx="6">
                  <c:v>10128.072559999999</c:v>
                </c:pt>
                <c:pt idx="7">
                  <c:v>11732.215806</c:v>
                </c:pt>
                <c:pt idx="8">
                  <c:v>14496.204846000001</c:v>
                </c:pt>
                <c:pt idx="9">
                  <c:v>12684.346458</c:v>
                </c:pt>
                <c:pt idx="11">
                  <c:v>5333.0791760000002</c:v>
                </c:pt>
                <c:pt idx="12">
                  <c:v>5936.7137380000004</c:v>
                </c:pt>
                <c:pt idx="13">
                  <c:v>6971.7916949999999</c:v>
                </c:pt>
                <c:pt idx="14">
                  <c:v>7293.6180880000002</c:v>
                </c:pt>
                <c:pt idx="15">
                  <c:v>9584.4661190000006</c:v>
                </c:pt>
                <c:pt idx="16">
                  <c:v>12869.889510999999</c:v>
                </c:pt>
                <c:pt idx="17">
                  <c:v>11634.734202000001</c:v>
                </c:pt>
                <c:pt idx="18">
                  <c:v>13282.348812000002</c:v>
                </c:pt>
                <c:pt idx="19">
                  <c:v>16916.773461000001</c:v>
                </c:pt>
                <c:pt idx="20">
                  <c:v>18480.397894000002</c:v>
                </c:pt>
                <c:pt idx="22">
                  <c:v>1416.5042110000004</c:v>
                </c:pt>
                <c:pt idx="23">
                  <c:v>747.51531700000032</c:v>
                </c:pt>
                <c:pt idx="24">
                  <c:v>-322.72180500000104</c:v>
                </c:pt>
                <c:pt idx="25">
                  <c:v>-349.60857400000168</c:v>
                </c:pt>
                <c:pt idx="26">
                  <c:v>-1304.1734980000019</c:v>
                </c:pt>
                <c:pt idx="27">
                  <c:v>-2726.2606999999989</c:v>
                </c:pt>
                <c:pt idx="28">
                  <c:v>-1506.6616420000028</c:v>
                </c:pt>
                <c:pt idx="29">
                  <c:v>-1550.1330060000018</c:v>
                </c:pt>
                <c:pt idx="30">
                  <c:v>-2420.5686150000001</c:v>
                </c:pt>
                <c:pt idx="31">
                  <c:v>-5796.0514360000016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ECOWAS!$A$7</c:f>
              <c:strCache>
                <c:ptCount val="1"/>
                <c:pt idx="0">
                  <c:v>Fuels and Minerals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ECOWAS!$B$2:$AG$3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ECOWAS!$B$7:$AG$7</c:f>
              <c:numCache>
                <c:formatCode>0</c:formatCode>
                <c:ptCount val="32"/>
                <c:pt idx="0">
                  <c:v>25286.762095000002</c:v>
                </c:pt>
                <c:pt idx="1">
                  <c:v>35931.388800000001</c:v>
                </c:pt>
                <c:pt idx="2">
                  <c:v>47572.837435999994</c:v>
                </c:pt>
                <c:pt idx="3">
                  <c:v>64264.983162000004</c:v>
                </c:pt>
                <c:pt idx="4">
                  <c:v>72931.917979000005</c:v>
                </c:pt>
                <c:pt idx="5">
                  <c:v>94184.249225999985</c:v>
                </c:pt>
                <c:pt idx="6">
                  <c:v>54816.087199000001</c:v>
                </c:pt>
                <c:pt idx="7">
                  <c:v>83621.596559000012</c:v>
                </c:pt>
                <c:pt idx="8">
                  <c:v>113164.15100400001</c:v>
                </c:pt>
                <c:pt idx="9">
                  <c:v>115132.59909700001</c:v>
                </c:pt>
                <c:pt idx="11">
                  <c:v>3206.184714</c:v>
                </c:pt>
                <c:pt idx="12">
                  <c:v>3338.9070670000006</c:v>
                </c:pt>
                <c:pt idx="13">
                  <c:v>5128.0128919999997</c:v>
                </c:pt>
                <c:pt idx="14">
                  <c:v>10278.348737999999</c:v>
                </c:pt>
                <c:pt idx="15">
                  <c:v>12848.184997</c:v>
                </c:pt>
                <c:pt idx="16">
                  <c:v>19000.238800999996</c:v>
                </c:pt>
                <c:pt idx="17">
                  <c:v>13035.135531</c:v>
                </c:pt>
                <c:pt idx="18">
                  <c:v>16558.548561</c:v>
                </c:pt>
                <c:pt idx="19">
                  <c:v>27822.070761999999</c:v>
                </c:pt>
                <c:pt idx="20">
                  <c:v>26343.721305999996</c:v>
                </c:pt>
                <c:pt idx="22">
                  <c:v>22080.577381000003</c:v>
                </c:pt>
                <c:pt idx="23">
                  <c:v>32592.481733000001</c:v>
                </c:pt>
                <c:pt idx="24">
                  <c:v>42444.824543999996</c:v>
                </c:pt>
                <c:pt idx="25">
                  <c:v>53986.634424000003</c:v>
                </c:pt>
                <c:pt idx="26">
                  <c:v>60083.732982000001</c:v>
                </c:pt>
                <c:pt idx="27">
                  <c:v>75184.010424999986</c:v>
                </c:pt>
                <c:pt idx="28">
                  <c:v>41780.951668000002</c:v>
                </c:pt>
                <c:pt idx="29">
                  <c:v>67063.047998000009</c:v>
                </c:pt>
                <c:pt idx="30">
                  <c:v>85342.080242000011</c:v>
                </c:pt>
                <c:pt idx="31">
                  <c:v>88788.877791000021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ECOWAS!$A$8</c:f>
              <c:strCache>
                <c:ptCount val="1"/>
                <c:pt idx="0">
                  <c:v>Fuels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ECOWAS!$B$2:$AG$3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ECOWAS!$B$8:$AG$8</c:f>
              <c:numCache>
                <c:formatCode>0</c:formatCode>
                <c:ptCount val="32"/>
                <c:pt idx="0">
                  <c:v>24213.129223</c:v>
                </c:pt>
                <c:pt idx="1">
                  <c:v>34690.518223999999</c:v>
                </c:pt>
                <c:pt idx="2">
                  <c:v>46048.180740000003</c:v>
                </c:pt>
                <c:pt idx="3">
                  <c:v>62487.786077999997</c:v>
                </c:pt>
                <c:pt idx="4">
                  <c:v>70826.980742</c:v>
                </c:pt>
                <c:pt idx="5">
                  <c:v>91279.246492999984</c:v>
                </c:pt>
                <c:pt idx="6">
                  <c:v>53062.649783999994</c:v>
                </c:pt>
                <c:pt idx="7">
                  <c:v>81429.374433000005</c:v>
                </c:pt>
                <c:pt idx="8">
                  <c:v>110291.626118</c:v>
                </c:pt>
                <c:pt idx="9">
                  <c:v>111431.792437</c:v>
                </c:pt>
                <c:pt idx="11">
                  <c:v>2898.9412899999998</c:v>
                </c:pt>
                <c:pt idx="12">
                  <c:v>2972.7220389999998</c:v>
                </c:pt>
                <c:pt idx="13">
                  <c:v>4605.3371039999993</c:v>
                </c:pt>
                <c:pt idx="14">
                  <c:v>9628.4892979999986</c:v>
                </c:pt>
                <c:pt idx="15">
                  <c:v>11984.946977000001</c:v>
                </c:pt>
                <c:pt idx="16">
                  <c:v>18105.895120999998</c:v>
                </c:pt>
                <c:pt idx="17">
                  <c:v>12285.232667999997</c:v>
                </c:pt>
                <c:pt idx="18">
                  <c:v>15414.41187</c:v>
                </c:pt>
                <c:pt idx="19">
                  <c:v>26464.741661</c:v>
                </c:pt>
                <c:pt idx="20">
                  <c:v>25080.470898999996</c:v>
                </c:pt>
                <c:pt idx="22">
                  <c:v>21314.187933000001</c:v>
                </c:pt>
                <c:pt idx="23">
                  <c:v>31717.796184999999</c:v>
                </c:pt>
                <c:pt idx="24">
                  <c:v>41442.843636000005</c:v>
                </c:pt>
                <c:pt idx="25">
                  <c:v>52859.296779999997</c:v>
                </c:pt>
                <c:pt idx="26">
                  <c:v>58842.033765</c:v>
                </c:pt>
                <c:pt idx="27">
                  <c:v>73173.35137199999</c:v>
                </c:pt>
                <c:pt idx="28">
                  <c:v>40777.417115999997</c:v>
                </c:pt>
                <c:pt idx="29">
                  <c:v>66014.962563000008</c:v>
                </c:pt>
                <c:pt idx="30">
                  <c:v>83826.884457000007</c:v>
                </c:pt>
                <c:pt idx="31">
                  <c:v>86351.321538000004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ECOWAS!$A$9</c:f>
              <c:strCache>
                <c:ptCount val="1"/>
                <c:pt idx="0">
                  <c:v>Manifactures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ECOWAS!$B$2:$AG$3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ECOWAS!$B$9:$AG$9</c:f>
              <c:numCache>
                <c:formatCode>0</c:formatCode>
                <c:ptCount val="32"/>
                <c:pt idx="0">
                  <c:v>2703.7657649999996</c:v>
                </c:pt>
                <c:pt idx="1">
                  <c:v>2981.6200949999998</c:v>
                </c:pt>
                <c:pt idx="2">
                  <c:v>3469.7499110000003</c:v>
                </c:pt>
                <c:pt idx="3">
                  <c:v>3423.1772539999997</c:v>
                </c:pt>
                <c:pt idx="4">
                  <c:v>4626.0890650000001</c:v>
                </c:pt>
                <c:pt idx="5">
                  <c:v>4085.6812760000003</c:v>
                </c:pt>
                <c:pt idx="6">
                  <c:v>3453.3268819999998</c:v>
                </c:pt>
                <c:pt idx="7">
                  <c:v>3808.22703</c:v>
                </c:pt>
                <c:pt idx="8">
                  <c:v>4060.7030390000004</c:v>
                </c:pt>
                <c:pt idx="9">
                  <c:v>3610.1128430000008</c:v>
                </c:pt>
                <c:pt idx="11">
                  <c:v>22358.746823999998</c:v>
                </c:pt>
                <c:pt idx="12">
                  <c:v>25075.620821999997</c:v>
                </c:pt>
                <c:pt idx="13">
                  <c:v>29564.942677999999</c:v>
                </c:pt>
                <c:pt idx="14">
                  <c:v>35264.120591999999</c:v>
                </c:pt>
                <c:pt idx="15">
                  <c:v>45515.595423999992</c:v>
                </c:pt>
                <c:pt idx="16">
                  <c:v>58825.14809499999</c:v>
                </c:pt>
                <c:pt idx="17">
                  <c:v>51555.259249999996</c:v>
                </c:pt>
                <c:pt idx="18">
                  <c:v>58918.041956000001</c:v>
                </c:pt>
                <c:pt idx="19">
                  <c:v>76610.365218999985</c:v>
                </c:pt>
                <c:pt idx="20">
                  <c:v>71785.189670000007</c:v>
                </c:pt>
                <c:pt idx="22">
                  <c:v>-19654.981058999998</c:v>
                </c:pt>
                <c:pt idx="23">
                  <c:v>-22094.000726999999</c:v>
                </c:pt>
                <c:pt idx="24">
                  <c:v>-26095.192767</c:v>
                </c:pt>
                <c:pt idx="25">
                  <c:v>-31840.943338000001</c:v>
                </c:pt>
                <c:pt idx="26">
                  <c:v>-40889.506358999992</c:v>
                </c:pt>
                <c:pt idx="27">
                  <c:v>-54739.466818999987</c:v>
                </c:pt>
                <c:pt idx="28">
                  <c:v>-48101.932367999994</c:v>
                </c:pt>
                <c:pt idx="29">
                  <c:v>-55109.814925999999</c:v>
                </c:pt>
                <c:pt idx="30">
                  <c:v>-72549.662179999985</c:v>
                </c:pt>
                <c:pt idx="31">
                  <c:v>-68175.076827000012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ECOWAS!$A$10</c:f>
              <c:strCache>
                <c:ptCount val="1"/>
                <c:pt idx="0">
                  <c:v>Machinery and transport equipment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ECOWAS!$B$2:$AG$3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ECOWAS!$B$10:$AG$10</c:f>
              <c:numCache>
                <c:formatCode>0</c:formatCode>
                <c:ptCount val="32"/>
                <c:pt idx="0">
                  <c:v>988.40166700000009</c:v>
                </c:pt>
                <c:pt idx="1">
                  <c:v>1105.3681940000001</c:v>
                </c:pt>
                <c:pt idx="2">
                  <c:v>1549.5058649999999</c:v>
                </c:pt>
                <c:pt idx="3">
                  <c:v>1630.9758899999999</c:v>
                </c:pt>
                <c:pt idx="4">
                  <c:v>1699.3635630000001</c:v>
                </c:pt>
                <c:pt idx="5">
                  <c:v>1037.2517780000001</c:v>
                </c:pt>
                <c:pt idx="6">
                  <c:v>1560.3870460000001</c:v>
                </c:pt>
                <c:pt idx="7">
                  <c:v>1432.406109</c:v>
                </c:pt>
                <c:pt idx="8">
                  <c:v>1216.6072750000001</c:v>
                </c:pt>
                <c:pt idx="9">
                  <c:v>832.28765699999997</c:v>
                </c:pt>
                <c:pt idx="11">
                  <c:v>11516.863819999999</c:v>
                </c:pt>
                <c:pt idx="12">
                  <c:v>13081.691261</c:v>
                </c:pt>
                <c:pt idx="13">
                  <c:v>15324.78184</c:v>
                </c:pt>
                <c:pt idx="14">
                  <c:v>19096.418132000003</c:v>
                </c:pt>
                <c:pt idx="15">
                  <c:v>24281.401870999995</c:v>
                </c:pt>
                <c:pt idx="16">
                  <c:v>32643.754844999999</c:v>
                </c:pt>
                <c:pt idx="17">
                  <c:v>28510.934220000003</c:v>
                </c:pt>
                <c:pt idx="18">
                  <c:v>32749.574232000006</c:v>
                </c:pt>
                <c:pt idx="19">
                  <c:v>43284.676581999993</c:v>
                </c:pt>
                <c:pt idx="20">
                  <c:v>35685.605263999983</c:v>
                </c:pt>
                <c:pt idx="22">
                  <c:v>-10528.462152999999</c:v>
                </c:pt>
                <c:pt idx="23">
                  <c:v>-11976.323066999999</c:v>
                </c:pt>
                <c:pt idx="24">
                  <c:v>-13775.275975</c:v>
                </c:pt>
                <c:pt idx="25">
                  <c:v>-17465.442242000001</c:v>
                </c:pt>
                <c:pt idx="26">
                  <c:v>-22582.038307999996</c:v>
                </c:pt>
                <c:pt idx="27">
                  <c:v>-31606.503066999998</c:v>
                </c:pt>
                <c:pt idx="28">
                  <c:v>-26950.547174000003</c:v>
                </c:pt>
                <c:pt idx="29">
                  <c:v>-31317.168123000007</c:v>
                </c:pt>
                <c:pt idx="30">
                  <c:v>-42068.069306999991</c:v>
                </c:pt>
                <c:pt idx="31">
                  <c:v>-34853.317606999983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ECOWAS!$A$11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ECOWAS!$B$2:$AG$3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ECOWAS!$B$11:$AG$11</c:f>
              <c:numCache>
                <c:formatCode>0</c:formatCode>
                <c:ptCount val="32"/>
                <c:pt idx="0">
                  <c:v>177.904606</c:v>
                </c:pt>
                <c:pt idx="1">
                  <c:v>89.750071000000005</c:v>
                </c:pt>
                <c:pt idx="2">
                  <c:v>75.689863000000003</c:v>
                </c:pt>
                <c:pt idx="3">
                  <c:v>65.150830999999982</c:v>
                </c:pt>
                <c:pt idx="4">
                  <c:v>604.46957300000008</c:v>
                </c:pt>
                <c:pt idx="5">
                  <c:v>802.69994900000006</c:v>
                </c:pt>
                <c:pt idx="6">
                  <c:v>56.438468999999998</c:v>
                </c:pt>
                <c:pt idx="7">
                  <c:v>63.764355999999999</c:v>
                </c:pt>
                <c:pt idx="8">
                  <c:v>102.623498</c:v>
                </c:pt>
                <c:pt idx="9">
                  <c:v>71.953524999999985</c:v>
                </c:pt>
                <c:pt idx="11">
                  <c:v>1932.4675069999998</c:v>
                </c:pt>
                <c:pt idx="12">
                  <c:v>1980.4663779999996</c:v>
                </c:pt>
                <c:pt idx="13">
                  <c:v>2169.3229409999999</c:v>
                </c:pt>
                <c:pt idx="14">
                  <c:v>2827.7992430000004</c:v>
                </c:pt>
                <c:pt idx="15">
                  <c:v>3307.5100670000002</c:v>
                </c:pt>
                <c:pt idx="16">
                  <c:v>4036.9630330000005</c:v>
                </c:pt>
                <c:pt idx="17">
                  <c:v>3592.5001249999996</c:v>
                </c:pt>
                <c:pt idx="18">
                  <c:v>4108.0286940000005</c:v>
                </c:pt>
                <c:pt idx="19">
                  <c:v>5460.9921750000003</c:v>
                </c:pt>
                <c:pt idx="20">
                  <c:v>5007.917778</c:v>
                </c:pt>
                <c:pt idx="22">
                  <c:v>-1754.5629009999998</c:v>
                </c:pt>
                <c:pt idx="23">
                  <c:v>-1890.7163069999997</c:v>
                </c:pt>
                <c:pt idx="24">
                  <c:v>-2093.6330779999998</c:v>
                </c:pt>
                <c:pt idx="25">
                  <c:v>-2762.6484120000005</c:v>
                </c:pt>
                <c:pt idx="26">
                  <c:v>-2703.0404939999999</c:v>
                </c:pt>
                <c:pt idx="27">
                  <c:v>-3234.2630840000002</c:v>
                </c:pt>
                <c:pt idx="28">
                  <c:v>-3536.0616559999994</c:v>
                </c:pt>
                <c:pt idx="29">
                  <c:v>-4044.2643380000004</c:v>
                </c:pt>
                <c:pt idx="30">
                  <c:v>-5358.3686770000004</c:v>
                </c:pt>
                <c:pt idx="31">
                  <c:v>-4935.9642530000001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ECOWAS!$A$12</c:f>
              <c:strCache>
                <c:ptCount val="1"/>
                <c:pt idx="0">
                  <c:v>Clothing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multiLvlStrRef>
              <c:f>ECOWAS!$B$2:$AG$3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ECOWAS!$B$12:$AG$12</c:f>
              <c:numCache>
                <c:formatCode>0</c:formatCode>
                <c:ptCount val="32"/>
                <c:pt idx="0">
                  <c:v>32.544447000000005</c:v>
                </c:pt>
                <c:pt idx="1">
                  <c:v>31.460581000000005</c:v>
                </c:pt>
                <c:pt idx="2">
                  <c:v>31.930581999999994</c:v>
                </c:pt>
                <c:pt idx="3">
                  <c:v>34.532326000000005</c:v>
                </c:pt>
                <c:pt idx="4">
                  <c:v>42.710408999999999</c:v>
                </c:pt>
                <c:pt idx="5">
                  <c:v>24.535582000000002</c:v>
                </c:pt>
                <c:pt idx="6">
                  <c:v>22.624063000000003</c:v>
                </c:pt>
                <c:pt idx="7">
                  <c:v>18.627016000000001</c:v>
                </c:pt>
                <c:pt idx="8">
                  <c:v>33.801178000000007</c:v>
                </c:pt>
                <c:pt idx="9">
                  <c:v>25.246909000000002</c:v>
                </c:pt>
                <c:pt idx="11">
                  <c:v>418.70839600000005</c:v>
                </c:pt>
                <c:pt idx="12">
                  <c:v>358.27592400000003</c:v>
                </c:pt>
                <c:pt idx="13">
                  <c:v>364.31601799999993</c:v>
                </c:pt>
                <c:pt idx="14">
                  <c:v>359.39308099999994</c:v>
                </c:pt>
                <c:pt idx="15">
                  <c:v>1120.0900670000001</c:v>
                </c:pt>
                <c:pt idx="16">
                  <c:v>719.52037300000006</c:v>
                </c:pt>
                <c:pt idx="17">
                  <c:v>654.69457499999999</c:v>
                </c:pt>
                <c:pt idx="18">
                  <c:v>689.89426400000002</c:v>
                </c:pt>
                <c:pt idx="19">
                  <c:v>889.906295</c:v>
                </c:pt>
                <c:pt idx="20">
                  <c:v>1363.088972</c:v>
                </c:pt>
                <c:pt idx="22">
                  <c:v>-386.16394900000006</c:v>
                </c:pt>
                <c:pt idx="23">
                  <c:v>-326.81534300000004</c:v>
                </c:pt>
                <c:pt idx="24">
                  <c:v>-332.38543599999991</c:v>
                </c:pt>
                <c:pt idx="25">
                  <c:v>-324.86075499999993</c:v>
                </c:pt>
                <c:pt idx="26">
                  <c:v>-1077.3796580000001</c:v>
                </c:pt>
                <c:pt idx="27">
                  <c:v>-694.98479100000009</c:v>
                </c:pt>
                <c:pt idx="28">
                  <c:v>-632.07051200000001</c:v>
                </c:pt>
                <c:pt idx="29">
                  <c:v>-671.267248</c:v>
                </c:pt>
                <c:pt idx="30">
                  <c:v>-856.10511699999995</c:v>
                </c:pt>
                <c:pt idx="31">
                  <c:v>-1337.8420630000001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69573968"/>
        <c:axId val="-1869570160"/>
      </c:lineChart>
      <c:catAx>
        <c:axId val="-186957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9570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957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95739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4565747091234887E-2"/>
          <c:y val="0.93249298086105248"/>
          <c:w val="0.95090020605152092"/>
          <c:h val="5.22894115359763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8496854559847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557320553866425E-2"/>
          <c:y val="0.14324049586901744"/>
          <c:w val="0.5773992957562547"/>
          <c:h val="0.77190711662748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ECOWAS!$A$42:$A$49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ECOWAS!$K$42:$K$49</c:f>
              <c:numCache>
                <c:formatCode>0.0%</c:formatCode>
                <c:ptCount val="8"/>
                <c:pt idx="0">
                  <c:v>0.1387591667283391</c:v>
                </c:pt>
                <c:pt idx="1">
                  <c:v>0.11991274321328105</c:v>
                </c:pt>
                <c:pt idx="2">
                  <c:v>0.54435914787653616</c:v>
                </c:pt>
                <c:pt idx="3">
                  <c:v>0.52525892059252688</c:v>
                </c:pt>
                <c:pt idx="4">
                  <c:v>0.29009888377758547</c:v>
                </c:pt>
                <c:pt idx="5">
                  <c:v>0.14051007982181457</c:v>
                </c:pt>
                <c:pt idx="6">
                  <c:v>1.9545846300968058E-2</c:v>
                </c:pt>
                <c:pt idx="7">
                  <c:v>5.3419069353429008E-3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200808232304284"/>
          <c:y val="1.3262877949274908E-2"/>
          <c:w val="0.23810273715785524"/>
          <c:h val="0.968199558609550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55882678663456E-2"/>
          <c:y val="5.6646770846561938E-2"/>
          <c:w val="0.91814586004183507"/>
          <c:h val="0.82791434314205903"/>
        </c:manualLayout>
      </c:layout>
      <c:lineChart>
        <c:grouping val="standard"/>
        <c:varyColors val="0"/>
        <c:ser>
          <c:idx val="1"/>
          <c:order val="0"/>
          <c:tx>
            <c:strRef>
              <c:f>IGAD!$A$5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IGAD!$B$2:$AG$3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IGAD!$B$5:$AG$5</c:f>
              <c:numCache>
                <c:formatCode>0</c:formatCode>
                <c:ptCount val="32"/>
                <c:pt idx="0">
                  <c:v>2914.4150280000003</c:v>
                </c:pt>
                <c:pt idx="1">
                  <c:v>3347.2396940000003</c:v>
                </c:pt>
                <c:pt idx="2">
                  <c:v>3725.6519119999998</c:v>
                </c:pt>
                <c:pt idx="3">
                  <c:v>4046.7260320000005</c:v>
                </c:pt>
                <c:pt idx="4">
                  <c:v>4540.6645670000007</c:v>
                </c:pt>
                <c:pt idx="5">
                  <c:v>5617.3561040000004</c:v>
                </c:pt>
                <c:pt idx="6">
                  <c:v>5338.2960390000007</c:v>
                </c:pt>
                <c:pt idx="7">
                  <c:v>5938.0408219999999</c:v>
                </c:pt>
                <c:pt idx="8">
                  <c:v>6975.4816920000003</c:v>
                </c:pt>
                <c:pt idx="9">
                  <c:v>6997.5575910000007</c:v>
                </c:pt>
                <c:pt idx="11">
                  <c:v>1689.5163770000001</c:v>
                </c:pt>
                <c:pt idx="12">
                  <c:v>1824.7813469999999</c:v>
                </c:pt>
                <c:pt idx="13">
                  <c:v>2146.67137</c:v>
                </c:pt>
                <c:pt idx="14">
                  <c:v>2801.4067769999997</c:v>
                </c:pt>
                <c:pt idx="15">
                  <c:v>3241.5833860000002</c:v>
                </c:pt>
                <c:pt idx="16">
                  <c:v>4471.9098919999997</c:v>
                </c:pt>
                <c:pt idx="17">
                  <c:v>4598.1462160000001</c:v>
                </c:pt>
                <c:pt idx="18">
                  <c:v>5287.285022</c:v>
                </c:pt>
                <c:pt idx="19">
                  <c:v>6477.8066870000002</c:v>
                </c:pt>
                <c:pt idx="20">
                  <c:v>6332.2905920000003</c:v>
                </c:pt>
                <c:pt idx="22">
                  <c:v>1224.8986510000002</c:v>
                </c:pt>
                <c:pt idx="23">
                  <c:v>1522.4583470000005</c:v>
                </c:pt>
                <c:pt idx="24">
                  <c:v>1578.9805419999998</c:v>
                </c:pt>
                <c:pt idx="25">
                  <c:v>1245.3192550000008</c:v>
                </c:pt>
                <c:pt idx="26">
                  <c:v>1299.0811810000005</c:v>
                </c:pt>
                <c:pt idx="27">
                  <c:v>1145.4462120000007</c:v>
                </c:pt>
                <c:pt idx="28">
                  <c:v>740.14982300000065</c:v>
                </c:pt>
                <c:pt idx="29">
                  <c:v>650.75579999999991</c:v>
                </c:pt>
                <c:pt idx="30">
                  <c:v>497.67500500000006</c:v>
                </c:pt>
                <c:pt idx="31">
                  <c:v>665.2669990000004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IGAD!$A$6</c:f>
              <c:strCache>
                <c:ptCount val="1"/>
                <c:pt idx="0">
                  <c:v>Food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IGAD!$B$2:$AG$3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IGAD!$B$6:$AG$6</c:f>
              <c:numCache>
                <c:formatCode>0</c:formatCode>
                <c:ptCount val="32"/>
                <c:pt idx="0">
                  <c:v>2228.6453020000004</c:v>
                </c:pt>
                <c:pt idx="1">
                  <c:v>2538.7364469999998</c:v>
                </c:pt>
                <c:pt idx="2">
                  <c:v>2822.0032470000001</c:v>
                </c:pt>
                <c:pt idx="3">
                  <c:v>3134.2495900000004</c:v>
                </c:pt>
                <c:pt idx="4">
                  <c:v>3481.7278420000002</c:v>
                </c:pt>
                <c:pt idx="5">
                  <c:v>4338.7347949999994</c:v>
                </c:pt>
                <c:pt idx="6">
                  <c:v>4192.4362270000001</c:v>
                </c:pt>
                <c:pt idx="7">
                  <c:v>4762.9841639999995</c:v>
                </c:pt>
                <c:pt idx="8">
                  <c:v>5598.1519230000004</c:v>
                </c:pt>
                <c:pt idx="9">
                  <c:v>5619.8330249999999</c:v>
                </c:pt>
                <c:pt idx="11">
                  <c:v>1430.5262710000002</c:v>
                </c:pt>
                <c:pt idx="12">
                  <c:v>1621.8771719999997</c:v>
                </c:pt>
                <c:pt idx="13">
                  <c:v>1879.8025719999998</c:v>
                </c:pt>
                <c:pt idx="14">
                  <c:v>2469.2956239999999</c:v>
                </c:pt>
                <c:pt idx="15">
                  <c:v>2826.7677049999998</c:v>
                </c:pt>
                <c:pt idx="16">
                  <c:v>4077.596669</c:v>
                </c:pt>
                <c:pt idx="17">
                  <c:v>4268.6726189999999</c:v>
                </c:pt>
                <c:pt idx="18">
                  <c:v>4929.7533940000003</c:v>
                </c:pt>
                <c:pt idx="19">
                  <c:v>6142.4596629999996</c:v>
                </c:pt>
                <c:pt idx="20">
                  <c:v>5973.6709410000003</c:v>
                </c:pt>
                <c:pt idx="22">
                  <c:v>798.11903100000018</c:v>
                </c:pt>
                <c:pt idx="23">
                  <c:v>916.85927500000003</c:v>
                </c:pt>
                <c:pt idx="24">
                  <c:v>942.20067500000027</c:v>
                </c:pt>
                <c:pt idx="25">
                  <c:v>664.95396600000049</c:v>
                </c:pt>
                <c:pt idx="26">
                  <c:v>654.96013700000049</c:v>
                </c:pt>
                <c:pt idx="27">
                  <c:v>261.13812599999937</c:v>
                </c:pt>
                <c:pt idx="28">
                  <c:v>-76.236391999999796</c:v>
                </c:pt>
                <c:pt idx="29">
                  <c:v>-166.76923000000079</c:v>
                </c:pt>
                <c:pt idx="30">
                  <c:v>-544.30773999999928</c:v>
                </c:pt>
                <c:pt idx="31">
                  <c:v>-353.8379160000004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IGAD!$A$7</c:f>
              <c:strCache>
                <c:ptCount val="1"/>
                <c:pt idx="0">
                  <c:v>Fuels and Minerals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IGAD!$B$2:$AG$3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IGAD!$B$7:$AG$7</c:f>
              <c:numCache>
                <c:formatCode>0</c:formatCode>
                <c:ptCount val="32"/>
                <c:pt idx="0">
                  <c:v>2413.8040310000001</c:v>
                </c:pt>
                <c:pt idx="1">
                  <c:v>3588.7880540000001</c:v>
                </c:pt>
                <c:pt idx="2">
                  <c:v>5143.4166800000003</c:v>
                </c:pt>
                <c:pt idx="3">
                  <c:v>5764.7550860000001</c:v>
                </c:pt>
                <c:pt idx="4">
                  <c:v>8271.879218</c:v>
                </c:pt>
                <c:pt idx="5">
                  <c:v>12648.610871999999</c:v>
                </c:pt>
                <c:pt idx="6">
                  <c:v>7343.7300160000004</c:v>
                </c:pt>
                <c:pt idx="7">
                  <c:v>9042.3731260000004</c:v>
                </c:pt>
                <c:pt idx="8">
                  <c:v>13172.853420000001</c:v>
                </c:pt>
                <c:pt idx="9">
                  <c:v>13020.204933000001</c:v>
                </c:pt>
                <c:pt idx="11">
                  <c:v>1018.959292</c:v>
                </c:pt>
                <c:pt idx="12">
                  <c:v>441.02236500000004</c:v>
                </c:pt>
                <c:pt idx="13">
                  <c:v>1984.9499069999999</c:v>
                </c:pt>
                <c:pt idx="14">
                  <c:v>3057.3309940000004</c:v>
                </c:pt>
                <c:pt idx="15">
                  <c:v>2687.9992429999998</c:v>
                </c:pt>
                <c:pt idx="16">
                  <c:v>1878.4917529999998</c:v>
                </c:pt>
                <c:pt idx="17">
                  <c:v>1489.5361309999998</c:v>
                </c:pt>
                <c:pt idx="18">
                  <c:v>2339.0808360000001</c:v>
                </c:pt>
                <c:pt idx="19">
                  <c:v>1564.7564050000001</c:v>
                </c:pt>
                <c:pt idx="20">
                  <c:v>3378.810097</c:v>
                </c:pt>
                <c:pt idx="22">
                  <c:v>1394.8447390000001</c:v>
                </c:pt>
                <c:pt idx="23">
                  <c:v>3147.7656889999998</c:v>
                </c:pt>
                <c:pt idx="24">
                  <c:v>3158.4667730000001</c:v>
                </c:pt>
                <c:pt idx="25">
                  <c:v>2707.4240919999997</c:v>
                </c:pt>
                <c:pt idx="26">
                  <c:v>5583.8799749999998</c:v>
                </c:pt>
                <c:pt idx="27">
                  <c:v>10770.119118999999</c:v>
                </c:pt>
                <c:pt idx="28">
                  <c:v>5854.1938850000006</c:v>
                </c:pt>
                <c:pt idx="29">
                  <c:v>6703.2922900000003</c:v>
                </c:pt>
                <c:pt idx="30">
                  <c:v>11608.097015000001</c:v>
                </c:pt>
                <c:pt idx="31">
                  <c:v>9641.3948360000013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IGAD!$A$8</c:f>
              <c:strCache>
                <c:ptCount val="1"/>
                <c:pt idx="0">
                  <c:v>Fuels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IGAD!$B$2:$AG$3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IGAD!$B$8:$AG$8</c:f>
              <c:numCache>
                <c:formatCode>0</c:formatCode>
                <c:ptCount val="32"/>
                <c:pt idx="0">
                  <c:v>2328.3634419999998</c:v>
                </c:pt>
                <c:pt idx="1">
                  <c:v>3481.4112139999997</c:v>
                </c:pt>
                <c:pt idx="2">
                  <c:v>4972.7060429999992</c:v>
                </c:pt>
                <c:pt idx="3">
                  <c:v>5550.0357969999995</c:v>
                </c:pt>
                <c:pt idx="4">
                  <c:v>8001.2513529999997</c:v>
                </c:pt>
                <c:pt idx="5">
                  <c:v>12315.442243</c:v>
                </c:pt>
                <c:pt idx="6">
                  <c:v>7189.9097739999997</c:v>
                </c:pt>
                <c:pt idx="7">
                  <c:v>8826.677377</c:v>
                </c:pt>
                <c:pt idx="8">
                  <c:v>12866.490527</c:v>
                </c:pt>
                <c:pt idx="9">
                  <c:v>12719.886833</c:v>
                </c:pt>
                <c:pt idx="11">
                  <c:v>909.31535599999995</c:v>
                </c:pt>
                <c:pt idx="12">
                  <c:v>270.31163099999998</c:v>
                </c:pt>
                <c:pt idx="13">
                  <c:v>1809.5397470000003</c:v>
                </c:pt>
                <c:pt idx="14">
                  <c:v>2803.4397649999996</c:v>
                </c:pt>
                <c:pt idx="15">
                  <c:v>2348.5331149999997</c:v>
                </c:pt>
                <c:pt idx="16">
                  <c:v>1589.1724370000002</c:v>
                </c:pt>
                <c:pt idx="17">
                  <c:v>1170.6838970000001</c:v>
                </c:pt>
                <c:pt idx="18">
                  <c:v>2050.0331300000003</c:v>
                </c:pt>
                <c:pt idx="19">
                  <c:v>1251.5694239999998</c:v>
                </c:pt>
                <c:pt idx="20">
                  <c:v>3089.9935809999997</c:v>
                </c:pt>
                <c:pt idx="22">
                  <c:v>1419.0480859999998</c:v>
                </c:pt>
                <c:pt idx="23">
                  <c:v>3211.0995829999997</c:v>
                </c:pt>
                <c:pt idx="24">
                  <c:v>3163.166295999999</c:v>
                </c:pt>
                <c:pt idx="25">
                  <c:v>2746.5960319999999</c:v>
                </c:pt>
                <c:pt idx="26">
                  <c:v>5652.7182379999995</c:v>
                </c:pt>
                <c:pt idx="27">
                  <c:v>10726.269806</c:v>
                </c:pt>
                <c:pt idx="28">
                  <c:v>6019.2258769999999</c:v>
                </c:pt>
                <c:pt idx="29">
                  <c:v>6776.6442470000002</c:v>
                </c:pt>
                <c:pt idx="30">
                  <c:v>11614.921103000001</c:v>
                </c:pt>
                <c:pt idx="31">
                  <c:v>9629.8932520000017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IGAD!$A$9</c:f>
              <c:strCache>
                <c:ptCount val="1"/>
                <c:pt idx="0">
                  <c:v>Manifactures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IGAD!$B$2:$AG$3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IGAD!$B$9:$AG$9</c:f>
              <c:numCache>
                <c:formatCode>0</c:formatCode>
                <c:ptCount val="32"/>
                <c:pt idx="0">
                  <c:v>876.70809399999996</c:v>
                </c:pt>
                <c:pt idx="1">
                  <c:v>983.02254900000003</c:v>
                </c:pt>
                <c:pt idx="2">
                  <c:v>1153.1803149999998</c:v>
                </c:pt>
                <c:pt idx="3">
                  <c:v>1413.9135479999998</c:v>
                </c:pt>
                <c:pt idx="4">
                  <c:v>1478.2991399999999</c:v>
                </c:pt>
                <c:pt idx="5">
                  <c:v>2121.2919330000004</c:v>
                </c:pt>
                <c:pt idx="6">
                  <c:v>1621.1217380000003</c:v>
                </c:pt>
                <c:pt idx="7">
                  <c:v>1462.6700890000002</c:v>
                </c:pt>
                <c:pt idx="8">
                  <c:v>2053.8510300000003</c:v>
                </c:pt>
                <c:pt idx="9">
                  <c:v>2266.387373</c:v>
                </c:pt>
                <c:pt idx="11">
                  <c:v>6490.745954</c:v>
                </c:pt>
                <c:pt idx="12">
                  <c:v>8587.0579119999984</c:v>
                </c:pt>
                <c:pt idx="13">
                  <c:v>11899.561048</c:v>
                </c:pt>
                <c:pt idx="14">
                  <c:v>13566.923863</c:v>
                </c:pt>
                <c:pt idx="15">
                  <c:v>15737.817734999999</c:v>
                </c:pt>
                <c:pt idx="16">
                  <c:v>18581.959060999998</c:v>
                </c:pt>
                <c:pt idx="17">
                  <c:v>17605.245370999997</c:v>
                </c:pt>
                <c:pt idx="18">
                  <c:v>19181.058960999999</c:v>
                </c:pt>
                <c:pt idx="19">
                  <c:v>21391.922315</c:v>
                </c:pt>
                <c:pt idx="20">
                  <c:v>24102.891842000001</c:v>
                </c:pt>
                <c:pt idx="22">
                  <c:v>-5614.0378600000004</c:v>
                </c:pt>
                <c:pt idx="23">
                  <c:v>-7604.0353629999981</c:v>
                </c:pt>
                <c:pt idx="24">
                  <c:v>-10746.380733</c:v>
                </c:pt>
                <c:pt idx="25">
                  <c:v>-12153.010315</c:v>
                </c:pt>
                <c:pt idx="26">
                  <c:v>-14259.518595</c:v>
                </c:pt>
                <c:pt idx="27">
                  <c:v>-16460.667127999997</c:v>
                </c:pt>
                <c:pt idx="28">
                  <c:v>-15984.123632999997</c:v>
                </c:pt>
                <c:pt idx="29">
                  <c:v>-17718.388872</c:v>
                </c:pt>
                <c:pt idx="30">
                  <c:v>-19338.071284999998</c:v>
                </c:pt>
                <c:pt idx="31">
                  <c:v>-21836.504469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IGAD!$A$10</c:f>
              <c:strCache>
                <c:ptCount val="1"/>
                <c:pt idx="0">
                  <c:v>Machinery and transport equipment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IGAD!$B$2:$AG$3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IGAD!$B$10:$AG$10</c:f>
              <c:numCache>
                <c:formatCode>0</c:formatCode>
                <c:ptCount val="32"/>
                <c:pt idx="0">
                  <c:v>141.14002399999998</c:v>
                </c:pt>
                <c:pt idx="1">
                  <c:v>146.66156599999999</c:v>
                </c:pt>
                <c:pt idx="2">
                  <c:v>179.32665799999998</c:v>
                </c:pt>
                <c:pt idx="3">
                  <c:v>280.55573900000002</c:v>
                </c:pt>
                <c:pt idx="4">
                  <c:v>232.81465599999999</c:v>
                </c:pt>
                <c:pt idx="5">
                  <c:v>546.47467099999994</c:v>
                </c:pt>
                <c:pt idx="6">
                  <c:v>363.04985099999999</c:v>
                </c:pt>
                <c:pt idx="7">
                  <c:v>260.20446399999997</c:v>
                </c:pt>
                <c:pt idx="8">
                  <c:v>303.61384600000002</c:v>
                </c:pt>
                <c:pt idx="9">
                  <c:v>534.39952100000005</c:v>
                </c:pt>
                <c:pt idx="11">
                  <c:v>2946.2429119999997</c:v>
                </c:pt>
                <c:pt idx="12">
                  <c:v>3969.7082009999995</c:v>
                </c:pt>
                <c:pt idx="13">
                  <c:v>5879.4345529999991</c:v>
                </c:pt>
                <c:pt idx="14">
                  <c:v>6637.6698320000005</c:v>
                </c:pt>
                <c:pt idx="15">
                  <c:v>7305.2469029999993</c:v>
                </c:pt>
                <c:pt idx="16">
                  <c:v>8541.5998320000017</c:v>
                </c:pt>
                <c:pt idx="17">
                  <c:v>7604.0599010000005</c:v>
                </c:pt>
                <c:pt idx="18">
                  <c:v>8353.5290569999997</c:v>
                </c:pt>
                <c:pt idx="19">
                  <c:v>9136.9101529999989</c:v>
                </c:pt>
                <c:pt idx="20">
                  <c:v>10405.481699</c:v>
                </c:pt>
                <c:pt idx="22">
                  <c:v>-2805.1028879999999</c:v>
                </c:pt>
                <c:pt idx="23">
                  <c:v>-3823.0466349999997</c:v>
                </c:pt>
                <c:pt idx="24">
                  <c:v>-5700.1078949999992</c:v>
                </c:pt>
                <c:pt idx="25">
                  <c:v>-6357.1140930000001</c:v>
                </c:pt>
                <c:pt idx="26">
                  <c:v>-7072.4322469999997</c:v>
                </c:pt>
                <c:pt idx="27">
                  <c:v>-7995.1251610000018</c:v>
                </c:pt>
                <c:pt idx="28">
                  <c:v>-7241.0100500000008</c:v>
                </c:pt>
                <c:pt idx="29">
                  <c:v>-8093.3245929999994</c:v>
                </c:pt>
                <c:pt idx="30">
                  <c:v>-8833.2963069999987</c:v>
                </c:pt>
                <c:pt idx="31">
                  <c:v>-9871.0821780000006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IGAD!$A$11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IGAD!$B$2:$AG$3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IGAD!$B$11:$AG$11</c:f>
              <c:numCache>
                <c:formatCode>0</c:formatCode>
                <c:ptCount val="32"/>
                <c:pt idx="0">
                  <c:v>32.689048</c:v>
                </c:pt>
                <c:pt idx="1">
                  <c:v>32.786701000000001</c:v>
                </c:pt>
                <c:pt idx="2">
                  <c:v>31.736281000000002</c:v>
                </c:pt>
                <c:pt idx="3">
                  <c:v>39.190124999999995</c:v>
                </c:pt>
                <c:pt idx="4">
                  <c:v>44.787133000000011</c:v>
                </c:pt>
                <c:pt idx="5">
                  <c:v>38.823029999999996</c:v>
                </c:pt>
                <c:pt idx="6">
                  <c:v>40.661521</c:v>
                </c:pt>
                <c:pt idx="7">
                  <c:v>60.748280000000001</c:v>
                </c:pt>
                <c:pt idx="8">
                  <c:v>69.560126000000011</c:v>
                </c:pt>
                <c:pt idx="9">
                  <c:v>54.735923999999997</c:v>
                </c:pt>
                <c:pt idx="11">
                  <c:v>361.38866200000001</c:v>
                </c:pt>
                <c:pt idx="12">
                  <c:v>405.37679400000002</c:v>
                </c:pt>
                <c:pt idx="13">
                  <c:v>511.95336400000002</c:v>
                </c:pt>
                <c:pt idx="14">
                  <c:v>646.85695500000008</c:v>
                </c:pt>
                <c:pt idx="15">
                  <c:v>683.26842399999998</c:v>
                </c:pt>
                <c:pt idx="16">
                  <c:v>758.04274400000008</c:v>
                </c:pt>
                <c:pt idx="17">
                  <c:v>762.94587200000001</c:v>
                </c:pt>
                <c:pt idx="18">
                  <c:v>976.81508999999994</c:v>
                </c:pt>
                <c:pt idx="19">
                  <c:v>1044.9381740000001</c:v>
                </c:pt>
                <c:pt idx="20">
                  <c:v>1131.0816829999999</c:v>
                </c:pt>
                <c:pt idx="22">
                  <c:v>-328.699614</c:v>
                </c:pt>
                <c:pt idx="23">
                  <c:v>-372.59009300000002</c:v>
                </c:pt>
                <c:pt idx="24">
                  <c:v>-480.217083</c:v>
                </c:pt>
                <c:pt idx="25">
                  <c:v>-607.66683000000012</c:v>
                </c:pt>
                <c:pt idx="26">
                  <c:v>-638.48129099999994</c:v>
                </c:pt>
                <c:pt idx="27">
                  <c:v>-719.21971400000007</c:v>
                </c:pt>
                <c:pt idx="28">
                  <c:v>-722.28435100000002</c:v>
                </c:pt>
                <c:pt idx="29">
                  <c:v>-916.06680999999992</c:v>
                </c:pt>
                <c:pt idx="30">
                  <c:v>-975.37804800000015</c:v>
                </c:pt>
                <c:pt idx="31">
                  <c:v>-1076.3457589999998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IGAD!$A$12</c:f>
              <c:strCache>
                <c:ptCount val="1"/>
                <c:pt idx="0">
                  <c:v>Clothing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multiLvlStrRef>
              <c:f>IGAD!$B$2:$AG$3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IGAD!$B$12:$AG$12</c:f>
              <c:numCache>
                <c:formatCode>0</c:formatCode>
                <c:ptCount val="32"/>
                <c:pt idx="0">
                  <c:v>215.76744099999996</c:v>
                </c:pt>
                <c:pt idx="1">
                  <c:v>317.52469899999994</c:v>
                </c:pt>
                <c:pt idx="2">
                  <c:v>295.98772200000002</c:v>
                </c:pt>
                <c:pt idx="3">
                  <c:v>298.743965</c:v>
                </c:pt>
                <c:pt idx="4">
                  <c:v>281.32978900000001</c:v>
                </c:pt>
                <c:pt idx="5">
                  <c:v>289.73382399999997</c:v>
                </c:pt>
                <c:pt idx="6">
                  <c:v>228.41823200000002</c:v>
                </c:pt>
                <c:pt idx="7">
                  <c:v>239.83770599999997</c:v>
                </c:pt>
                <c:pt idx="8">
                  <c:v>339.65120300000001</c:v>
                </c:pt>
                <c:pt idx="9">
                  <c:v>332.23351700000001</c:v>
                </c:pt>
                <c:pt idx="11">
                  <c:v>166.59074899999999</c:v>
                </c:pt>
                <c:pt idx="12">
                  <c:v>221.59279100000001</c:v>
                </c:pt>
                <c:pt idx="13">
                  <c:v>256.849378</c:v>
                </c:pt>
                <c:pt idx="14">
                  <c:v>332.44437199999999</c:v>
                </c:pt>
                <c:pt idx="15">
                  <c:v>405.96426000000008</c:v>
                </c:pt>
                <c:pt idx="16">
                  <c:v>429.58613300000002</c:v>
                </c:pt>
                <c:pt idx="17">
                  <c:v>443.31580000000002</c:v>
                </c:pt>
                <c:pt idx="18">
                  <c:v>512.76276899999993</c:v>
                </c:pt>
                <c:pt idx="19">
                  <c:v>618.84634000000005</c:v>
                </c:pt>
                <c:pt idx="20">
                  <c:v>690.37010499999997</c:v>
                </c:pt>
                <c:pt idx="22">
                  <c:v>49.176691999999974</c:v>
                </c:pt>
                <c:pt idx="23">
                  <c:v>95.931907999999936</c:v>
                </c:pt>
                <c:pt idx="24">
                  <c:v>39.138344000000018</c:v>
                </c:pt>
                <c:pt idx="25">
                  <c:v>-33.700406999999984</c:v>
                </c:pt>
                <c:pt idx="26">
                  <c:v>-124.63447100000008</c:v>
                </c:pt>
                <c:pt idx="27">
                  <c:v>-139.85230900000005</c:v>
                </c:pt>
                <c:pt idx="28">
                  <c:v>-214.89756800000001</c:v>
                </c:pt>
                <c:pt idx="29">
                  <c:v>-272.92506299999997</c:v>
                </c:pt>
                <c:pt idx="30">
                  <c:v>-279.19513700000005</c:v>
                </c:pt>
                <c:pt idx="31">
                  <c:v>-358.13658799999996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69567984"/>
        <c:axId val="-1869567440"/>
      </c:lineChart>
      <c:catAx>
        <c:axId val="-186956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956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9567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95679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4565747091234887E-2"/>
          <c:y val="0.93249298086105248"/>
          <c:w val="0.95090020605152092"/>
          <c:h val="5.22894115359763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8496854559847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20560474742654E-2"/>
          <c:y val="0.11936707989084785"/>
          <c:w val="0.61113052609253071"/>
          <c:h val="0.8170013468084698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IGAD!$A$42:$A$49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IGAD!$K$42:$K$49</c:f>
              <c:numCache>
                <c:formatCode>0.0%</c:formatCode>
                <c:ptCount val="8"/>
                <c:pt idx="0">
                  <c:v>0.2279211188996782</c:v>
                </c:pt>
                <c:pt idx="1">
                  <c:v>0.19823214485432197</c:v>
                </c:pt>
                <c:pt idx="2">
                  <c:v>0.28039943164971903</c:v>
                </c:pt>
                <c:pt idx="3">
                  <c:v>0.27032608204979636</c:v>
                </c:pt>
                <c:pt idx="4">
                  <c:v>0.45087652467983308</c:v>
                </c:pt>
                <c:pt idx="5">
                  <c:v>0.18705614152994859</c:v>
                </c:pt>
                <c:pt idx="6">
                  <c:v>2.0275765491693059E-2</c:v>
                </c:pt>
                <c:pt idx="7">
                  <c:v>1.7485042478904544E-2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200808232304284"/>
          <c:y val="1.3262877949274908E-2"/>
          <c:w val="0.23810273715785524"/>
          <c:h val="0.968199558609550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626604618602692E-2"/>
          <c:y val="5.6646770846561938E-2"/>
          <c:w val="0.91507513810189589"/>
          <c:h val="0.82791434314205903"/>
        </c:manualLayout>
      </c:layout>
      <c:lineChart>
        <c:grouping val="standard"/>
        <c:varyColors val="0"/>
        <c:ser>
          <c:idx val="1"/>
          <c:order val="0"/>
          <c:tx>
            <c:strRef>
              <c:f>SADC!$A$5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SADC!$B$2:$AG$3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SADC!$B$5:$AG$5</c:f>
              <c:numCache>
                <c:formatCode>0</c:formatCode>
                <c:ptCount val="32"/>
                <c:pt idx="0">
                  <c:v>11182.189910999999</c:v>
                </c:pt>
                <c:pt idx="1">
                  <c:v>12643.632781999999</c:v>
                </c:pt>
                <c:pt idx="2">
                  <c:v>12530.264896999999</c:v>
                </c:pt>
                <c:pt idx="3">
                  <c:v>12565.200656999999</c:v>
                </c:pt>
                <c:pt idx="4">
                  <c:v>14727.173989000001</c:v>
                </c:pt>
                <c:pt idx="5">
                  <c:v>16326.193740999999</c:v>
                </c:pt>
                <c:pt idx="6">
                  <c:v>16135.871622000002</c:v>
                </c:pt>
                <c:pt idx="7">
                  <c:v>17416.96441</c:v>
                </c:pt>
                <c:pt idx="8">
                  <c:v>19795.406819999997</c:v>
                </c:pt>
                <c:pt idx="9">
                  <c:v>19347.071621999999</c:v>
                </c:pt>
                <c:pt idx="11">
                  <c:v>5520.2627649999995</c:v>
                </c:pt>
                <c:pt idx="12">
                  <c:v>6805.173014</c:v>
                </c:pt>
                <c:pt idx="13">
                  <c:v>7707.5181269999994</c:v>
                </c:pt>
                <c:pt idx="14">
                  <c:v>9236.1631800000014</c:v>
                </c:pt>
                <c:pt idx="15">
                  <c:v>11728.818211</c:v>
                </c:pt>
                <c:pt idx="16">
                  <c:v>13860.830407000001</c:v>
                </c:pt>
                <c:pt idx="17">
                  <c:v>12851.259045000003</c:v>
                </c:pt>
                <c:pt idx="18">
                  <c:v>14572.814033000001</c:v>
                </c:pt>
                <c:pt idx="19">
                  <c:v>18845.205574999996</c:v>
                </c:pt>
                <c:pt idx="20">
                  <c:v>19588.579442000002</c:v>
                </c:pt>
                <c:pt idx="22">
                  <c:v>5661.927146</c:v>
                </c:pt>
                <c:pt idx="23">
                  <c:v>5838.4597679999988</c:v>
                </c:pt>
                <c:pt idx="24">
                  <c:v>4822.7467699999997</c:v>
                </c:pt>
                <c:pt idx="25">
                  <c:v>3329.037476999998</c:v>
                </c:pt>
                <c:pt idx="26">
                  <c:v>2998.355778000001</c:v>
                </c:pt>
                <c:pt idx="27">
                  <c:v>2465.3633339999978</c:v>
                </c:pt>
                <c:pt idx="28">
                  <c:v>3284.6125769999999</c:v>
                </c:pt>
                <c:pt idx="29">
                  <c:v>2844.1503769999999</c:v>
                </c:pt>
                <c:pt idx="30">
                  <c:v>950.2012450000002</c:v>
                </c:pt>
                <c:pt idx="31">
                  <c:v>-241.50782000000254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SADC!$A$6</c:f>
              <c:strCache>
                <c:ptCount val="1"/>
                <c:pt idx="0">
                  <c:v>Food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SADC!$B$2:$AG$3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SADC!$B$6:$AG$6</c:f>
              <c:numCache>
                <c:formatCode>0</c:formatCode>
                <c:ptCount val="32"/>
                <c:pt idx="0">
                  <c:v>9312.5131360000014</c:v>
                </c:pt>
                <c:pt idx="1">
                  <c:v>10235.217866000001</c:v>
                </c:pt>
                <c:pt idx="2">
                  <c:v>10157.852905</c:v>
                </c:pt>
                <c:pt idx="3">
                  <c:v>10271.673161000002</c:v>
                </c:pt>
                <c:pt idx="4">
                  <c:v>12067.723314999999</c:v>
                </c:pt>
                <c:pt idx="5">
                  <c:v>13560.469619</c:v>
                </c:pt>
                <c:pt idx="6">
                  <c:v>13825.332340999999</c:v>
                </c:pt>
                <c:pt idx="7">
                  <c:v>14373.434113000001</c:v>
                </c:pt>
                <c:pt idx="8">
                  <c:v>16322.054391</c:v>
                </c:pt>
                <c:pt idx="9">
                  <c:v>15940.834782</c:v>
                </c:pt>
                <c:pt idx="11">
                  <c:v>4822.9862689999991</c:v>
                </c:pt>
                <c:pt idx="12">
                  <c:v>5960.7445600000001</c:v>
                </c:pt>
                <c:pt idx="13">
                  <c:v>6862.4070499999998</c:v>
                </c:pt>
                <c:pt idx="14">
                  <c:v>8155.843398</c:v>
                </c:pt>
                <c:pt idx="15">
                  <c:v>10419.078903000001</c:v>
                </c:pt>
                <c:pt idx="16">
                  <c:v>12599.101038000001</c:v>
                </c:pt>
                <c:pt idx="17">
                  <c:v>11764.64258</c:v>
                </c:pt>
                <c:pt idx="18">
                  <c:v>13223.279010999999</c:v>
                </c:pt>
                <c:pt idx="19">
                  <c:v>17041.705267999998</c:v>
                </c:pt>
                <c:pt idx="20">
                  <c:v>17751.567881999999</c:v>
                </c:pt>
                <c:pt idx="22">
                  <c:v>4489.5268670000023</c:v>
                </c:pt>
                <c:pt idx="23">
                  <c:v>4274.4733060000008</c:v>
                </c:pt>
                <c:pt idx="24">
                  <c:v>3295.4458549999999</c:v>
                </c:pt>
                <c:pt idx="25">
                  <c:v>2115.8297630000025</c:v>
                </c:pt>
                <c:pt idx="26">
                  <c:v>1648.6444119999978</c:v>
                </c:pt>
                <c:pt idx="27">
                  <c:v>961.36858099999881</c:v>
                </c:pt>
                <c:pt idx="28">
                  <c:v>2060.6897609999996</c:v>
                </c:pt>
                <c:pt idx="29">
                  <c:v>1150.1551020000024</c:v>
                </c:pt>
                <c:pt idx="30">
                  <c:v>-719.65087699999822</c:v>
                </c:pt>
                <c:pt idx="31">
                  <c:v>-1810.7330999999995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SADC!$A$7</c:f>
              <c:strCache>
                <c:ptCount val="1"/>
                <c:pt idx="0">
                  <c:v>Fuels and Minerals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SADC!$B$2:$AG$3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SADC!$B$7:$AG$7</c:f>
              <c:numCache>
                <c:formatCode>0</c:formatCode>
                <c:ptCount val="32"/>
                <c:pt idx="0">
                  <c:v>22082.219387000001</c:v>
                </c:pt>
                <c:pt idx="1">
                  <c:v>31458.193047000004</c:v>
                </c:pt>
                <c:pt idx="2">
                  <c:v>44365.182454000002</c:v>
                </c:pt>
                <c:pt idx="3">
                  <c:v>60752.506348999996</c:v>
                </c:pt>
                <c:pt idx="4">
                  <c:v>78507.854634999996</c:v>
                </c:pt>
                <c:pt idx="5">
                  <c:v>115363.564211</c:v>
                </c:pt>
                <c:pt idx="6">
                  <c:v>72338.346632999979</c:v>
                </c:pt>
                <c:pt idx="7">
                  <c:v>98774.825189999989</c:v>
                </c:pt>
                <c:pt idx="8">
                  <c:v>119191.71142200001</c:v>
                </c:pt>
                <c:pt idx="9">
                  <c:v>125905.56549000001</c:v>
                </c:pt>
                <c:pt idx="11">
                  <c:v>4894.7357340000008</c:v>
                </c:pt>
                <c:pt idx="12">
                  <c:v>3443.1275400000004</c:v>
                </c:pt>
                <c:pt idx="13">
                  <c:v>8107.2526519999992</c:v>
                </c:pt>
                <c:pt idx="14">
                  <c:v>14462.185645</c:v>
                </c:pt>
                <c:pt idx="15">
                  <c:v>10924.684113000001</c:v>
                </c:pt>
                <c:pt idx="16">
                  <c:v>14693.389562</c:v>
                </c:pt>
                <c:pt idx="17">
                  <c:v>10203.799041</c:v>
                </c:pt>
                <c:pt idx="18">
                  <c:v>14539.647773999999</c:v>
                </c:pt>
                <c:pt idx="19">
                  <c:v>18426.893412000001</c:v>
                </c:pt>
                <c:pt idx="20">
                  <c:v>21762.811523</c:v>
                </c:pt>
                <c:pt idx="22">
                  <c:v>17187.483652999999</c:v>
                </c:pt>
                <c:pt idx="23">
                  <c:v>28015.065507000003</c:v>
                </c:pt>
                <c:pt idx="24">
                  <c:v>36257.929801999999</c:v>
                </c:pt>
                <c:pt idx="25">
                  <c:v>46290.320703999998</c:v>
                </c:pt>
                <c:pt idx="26">
                  <c:v>67583.170522</c:v>
                </c:pt>
                <c:pt idx="27">
                  <c:v>100670.17464900001</c:v>
                </c:pt>
                <c:pt idx="28">
                  <c:v>62134.547591999981</c:v>
                </c:pt>
                <c:pt idx="29">
                  <c:v>84235.177415999991</c:v>
                </c:pt>
                <c:pt idx="30">
                  <c:v>100764.81801</c:v>
                </c:pt>
                <c:pt idx="31">
                  <c:v>104142.75396700001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SADC!$A$8</c:f>
              <c:strCache>
                <c:ptCount val="1"/>
                <c:pt idx="0">
                  <c:v>Fuels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SADC!$B$2:$AG$3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SADC!$B$8:$AG$8</c:f>
              <c:numCache>
                <c:formatCode>0</c:formatCode>
                <c:ptCount val="32"/>
                <c:pt idx="0">
                  <c:v>12353.556242000002</c:v>
                </c:pt>
                <c:pt idx="1">
                  <c:v>17011.393639999995</c:v>
                </c:pt>
                <c:pt idx="2">
                  <c:v>26482.105241000005</c:v>
                </c:pt>
                <c:pt idx="3">
                  <c:v>36035.014093999998</c:v>
                </c:pt>
                <c:pt idx="4">
                  <c:v>46823.774815999997</c:v>
                </c:pt>
                <c:pt idx="5">
                  <c:v>75908.931360000017</c:v>
                </c:pt>
                <c:pt idx="6">
                  <c:v>45984.214086999993</c:v>
                </c:pt>
                <c:pt idx="7">
                  <c:v>58884.963348000005</c:v>
                </c:pt>
                <c:pt idx="8">
                  <c:v>70690.925308999998</c:v>
                </c:pt>
                <c:pt idx="9">
                  <c:v>84096.988913000008</c:v>
                </c:pt>
                <c:pt idx="11">
                  <c:v>3997.6003110000001</c:v>
                </c:pt>
                <c:pt idx="12">
                  <c:v>2120.694982</c:v>
                </c:pt>
                <c:pt idx="13">
                  <c:v>6613.1037630000001</c:v>
                </c:pt>
                <c:pt idx="14">
                  <c:v>12538.229083999999</c:v>
                </c:pt>
                <c:pt idx="15">
                  <c:v>7968.7811409999995</c:v>
                </c:pt>
                <c:pt idx="16">
                  <c:v>11531.936081000002</c:v>
                </c:pt>
                <c:pt idx="17">
                  <c:v>8110.6068060000007</c:v>
                </c:pt>
                <c:pt idx="18">
                  <c:v>11465.446026</c:v>
                </c:pt>
                <c:pt idx="19">
                  <c:v>14404.338107</c:v>
                </c:pt>
                <c:pt idx="20">
                  <c:v>18239.929569</c:v>
                </c:pt>
                <c:pt idx="22">
                  <c:v>8355.9559310000022</c:v>
                </c:pt>
                <c:pt idx="23">
                  <c:v>14890.698657999994</c:v>
                </c:pt>
                <c:pt idx="24">
                  <c:v>19869.001478000006</c:v>
                </c:pt>
                <c:pt idx="25">
                  <c:v>23496.78501</c:v>
                </c:pt>
                <c:pt idx="26">
                  <c:v>38854.993674999998</c:v>
                </c:pt>
                <c:pt idx="27">
                  <c:v>64376.995279000017</c:v>
                </c:pt>
                <c:pt idx="28">
                  <c:v>37873.60728099999</c:v>
                </c:pt>
                <c:pt idx="29">
                  <c:v>47419.517322000007</c:v>
                </c:pt>
                <c:pt idx="30">
                  <c:v>56286.587201999995</c:v>
                </c:pt>
                <c:pt idx="31">
                  <c:v>65857.059344000008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SADC!$A$9</c:f>
              <c:strCache>
                <c:ptCount val="1"/>
                <c:pt idx="0">
                  <c:v>Manifactures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SADC!$B$2:$AG$3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SADC!$B$9:$AG$9</c:f>
              <c:numCache>
                <c:formatCode>0</c:formatCode>
                <c:ptCount val="32"/>
                <c:pt idx="0">
                  <c:v>29569.202934999998</c:v>
                </c:pt>
                <c:pt idx="1">
                  <c:v>36082.036455999994</c:v>
                </c:pt>
                <c:pt idx="2">
                  <c:v>38841.04587699999</c:v>
                </c:pt>
                <c:pt idx="3">
                  <c:v>41546.364155999996</c:v>
                </c:pt>
                <c:pt idx="4">
                  <c:v>48759.896313000005</c:v>
                </c:pt>
                <c:pt idx="5">
                  <c:v>54594.015078999997</c:v>
                </c:pt>
                <c:pt idx="6">
                  <c:v>41685.330141000006</c:v>
                </c:pt>
                <c:pt idx="7">
                  <c:v>50535.410600000003</c:v>
                </c:pt>
                <c:pt idx="8">
                  <c:v>57489.398562000009</c:v>
                </c:pt>
                <c:pt idx="9">
                  <c:v>50683.562331999994</c:v>
                </c:pt>
                <c:pt idx="11">
                  <c:v>35458.751196999998</c:v>
                </c:pt>
                <c:pt idx="12">
                  <c:v>47725.206398999995</c:v>
                </c:pt>
                <c:pt idx="13">
                  <c:v>56145.409584000001</c:v>
                </c:pt>
                <c:pt idx="14">
                  <c:v>68256.457757000011</c:v>
                </c:pt>
                <c:pt idx="15">
                  <c:v>80025.580230999985</c:v>
                </c:pt>
                <c:pt idx="16">
                  <c:v>92151.727901999999</c:v>
                </c:pt>
                <c:pt idx="17">
                  <c:v>74797.580430000016</c:v>
                </c:pt>
                <c:pt idx="18">
                  <c:v>89550.441326</c:v>
                </c:pt>
                <c:pt idx="19">
                  <c:v>105132.873359</c:v>
                </c:pt>
                <c:pt idx="20">
                  <c:v>112296.54246099998</c:v>
                </c:pt>
                <c:pt idx="22">
                  <c:v>-5889.5482620000002</c:v>
                </c:pt>
                <c:pt idx="23">
                  <c:v>-11643.169943000001</c:v>
                </c:pt>
                <c:pt idx="24">
                  <c:v>-17304.363707000011</c:v>
                </c:pt>
                <c:pt idx="25">
                  <c:v>-26710.093601000015</c:v>
                </c:pt>
                <c:pt idx="26">
                  <c:v>-31265.683917999981</c:v>
                </c:pt>
                <c:pt idx="27">
                  <c:v>-37557.712823000002</c:v>
                </c:pt>
                <c:pt idx="28">
                  <c:v>-33112.250289000011</c:v>
                </c:pt>
                <c:pt idx="29">
                  <c:v>-39015.030725999997</c:v>
                </c:pt>
                <c:pt idx="30">
                  <c:v>-47643.474796999995</c:v>
                </c:pt>
                <c:pt idx="31">
                  <c:v>-61612.980128999981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SADC!$A$10</c:f>
              <c:strCache>
                <c:ptCount val="1"/>
                <c:pt idx="0">
                  <c:v>Machinery and transport equipment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SADC!$B$2:$AG$3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SADC!$B$10:$AG$10</c:f>
              <c:numCache>
                <c:formatCode>0</c:formatCode>
                <c:ptCount val="32"/>
                <c:pt idx="0">
                  <c:v>8555.6019559999986</c:v>
                </c:pt>
                <c:pt idx="1">
                  <c:v>9819.567014000002</c:v>
                </c:pt>
                <c:pt idx="2">
                  <c:v>10343.624109</c:v>
                </c:pt>
                <c:pt idx="3">
                  <c:v>12351.099227000001</c:v>
                </c:pt>
                <c:pt idx="4">
                  <c:v>15675.506263000001</c:v>
                </c:pt>
                <c:pt idx="5">
                  <c:v>17898.935011000001</c:v>
                </c:pt>
                <c:pt idx="6">
                  <c:v>14657.84427</c:v>
                </c:pt>
                <c:pt idx="7">
                  <c:v>16641.128820999998</c:v>
                </c:pt>
                <c:pt idx="8">
                  <c:v>18297.534776000004</c:v>
                </c:pt>
                <c:pt idx="9">
                  <c:v>16778.047955000002</c:v>
                </c:pt>
                <c:pt idx="11">
                  <c:v>19552.753267</c:v>
                </c:pt>
                <c:pt idx="12">
                  <c:v>27007.349412000003</c:v>
                </c:pt>
                <c:pt idx="13">
                  <c:v>32591.132644999998</c:v>
                </c:pt>
                <c:pt idx="14">
                  <c:v>38272.396261999995</c:v>
                </c:pt>
                <c:pt idx="15">
                  <c:v>43978.284165000005</c:v>
                </c:pt>
                <c:pt idx="16">
                  <c:v>51096.991376999991</c:v>
                </c:pt>
                <c:pt idx="17">
                  <c:v>38407.280980999989</c:v>
                </c:pt>
                <c:pt idx="18">
                  <c:v>45900.354617000005</c:v>
                </c:pt>
                <c:pt idx="19">
                  <c:v>54436.712552999998</c:v>
                </c:pt>
                <c:pt idx="20">
                  <c:v>56607.859998</c:v>
                </c:pt>
                <c:pt idx="22">
                  <c:v>-10997.151311000001</c:v>
                </c:pt>
                <c:pt idx="23">
                  <c:v>-17187.782398000003</c:v>
                </c:pt>
                <c:pt idx="24">
                  <c:v>-22247.508535999998</c:v>
                </c:pt>
                <c:pt idx="25">
                  <c:v>-25921.297034999996</c:v>
                </c:pt>
                <c:pt idx="26">
                  <c:v>-28302.777902000002</c:v>
                </c:pt>
                <c:pt idx="27">
                  <c:v>-33198.05636599999</c:v>
                </c:pt>
                <c:pt idx="28">
                  <c:v>-23749.436710999988</c:v>
                </c:pt>
                <c:pt idx="29">
                  <c:v>-29259.225796000006</c:v>
                </c:pt>
                <c:pt idx="30">
                  <c:v>-36139.17777699999</c:v>
                </c:pt>
                <c:pt idx="31">
                  <c:v>-39829.812042999998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SADC!$A$11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SADC!$B$2:$AG$3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SADC!$B$11:$AG$11</c:f>
              <c:numCache>
                <c:formatCode>0</c:formatCode>
                <c:ptCount val="32"/>
                <c:pt idx="0">
                  <c:v>524.81228300000009</c:v>
                </c:pt>
                <c:pt idx="1">
                  <c:v>633.59846799999991</c:v>
                </c:pt>
                <c:pt idx="2">
                  <c:v>552.12115500000004</c:v>
                </c:pt>
                <c:pt idx="3">
                  <c:v>567.46701400000006</c:v>
                </c:pt>
                <c:pt idx="4">
                  <c:v>631.02677900000003</c:v>
                </c:pt>
                <c:pt idx="5">
                  <c:v>641.21841599999993</c:v>
                </c:pt>
                <c:pt idx="6">
                  <c:v>552.45612700000004</c:v>
                </c:pt>
                <c:pt idx="7">
                  <c:v>521.57855899999993</c:v>
                </c:pt>
                <c:pt idx="8">
                  <c:v>547.10667000000001</c:v>
                </c:pt>
                <c:pt idx="9">
                  <c:v>450.50478000000004</c:v>
                </c:pt>
                <c:pt idx="11">
                  <c:v>1556.5102569999999</c:v>
                </c:pt>
                <c:pt idx="12">
                  <c:v>1808.0945459999998</c:v>
                </c:pt>
                <c:pt idx="13">
                  <c:v>1845.6430539999999</c:v>
                </c:pt>
                <c:pt idx="14">
                  <c:v>2106.0270839999998</c:v>
                </c:pt>
                <c:pt idx="15">
                  <c:v>2396.5339390000004</c:v>
                </c:pt>
                <c:pt idx="16">
                  <c:v>2699.1205620000001</c:v>
                </c:pt>
                <c:pt idx="17">
                  <c:v>2421.2612240000003</c:v>
                </c:pt>
                <c:pt idx="18">
                  <c:v>2930.6409999999996</c:v>
                </c:pt>
                <c:pt idx="19">
                  <c:v>3534.0529139999999</c:v>
                </c:pt>
                <c:pt idx="20">
                  <c:v>3847.7932740000001</c:v>
                </c:pt>
                <c:pt idx="22">
                  <c:v>-1031.6979739999997</c:v>
                </c:pt>
                <c:pt idx="23">
                  <c:v>-1174.4960779999999</c:v>
                </c:pt>
                <c:pt idx="24">
                  <c:v>-1293.5218989999998</c:v>
                </c:pt>
                <c:pt idx="25">
                  <c:v>-1538.5600699999998</c:v>
                </c:pt>
                <c:pt idx="26">
                  <c:v>-1765.5071600000003</c:v>
                </c:pt>
                <c:pt idx="27">
                  <c:v>-2057.9021460000004</c:v>
                </c:pt>
                <c:pt idx="28">
                  <c:v>-1868.8050970000004</c:v>
                </c:pt>
                <c:pt idx="29">
                  <c:v>-2409.0624409999996</c:v>
                </c:pt>
                <c:pt idx="30">
                  <c:v>-2986.9462439999998</c:v>
                </c:pt>
                <c:pt idx="31">
                  <c:v>-3397.2884939999999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SADC!$A$12</c:f>
              <c:strCache>
                <c:ptCount val="1"/>
                <c:pt idx="0">
                  <c:v>Clothing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multiLvlStrRef>
              <c:f>SADC!$B$2:$AG$3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SADC!$B$12:$AG$12</c:f>
              <c:numCache>
                <c:formatCode>0</c:formatCode>
                <c:ptCount val="32"/>
                <c:pt idx="0">
                  <c:v>2641.4474369999998</c:v>
                </c:pt>
                <c:pt idx="1">
                  <c:v>2905.9532079999999</c:v>
                </c:pt>
                <c:pt idx="2">
                  <c:v>2433.9134430000004</c:v>
                </c:pt>
                <c:pt idx="3">
                  <c:v>2472.7784150000002</c:v>
                </c:pt>
                <c:pt idx="4">
                  <c:v>2707.2612049999989</c:v>
                </c:pt>
                <c:pt idx="5">
                  <c:v>2546.4867769999996</c:v>
                </c:pt>
                <c:pt idx="6">
                  <c:v>2273.4595530000001</c:v>
                </c:pt>
                <c:pt idx="7">
                  <c:v>1991.151077</c:v>
                </c:pt>
                <c:pt idx="8">
                  <c:v>2195.6360239999999</c:v>
                </c:pt>
                <c:pt idx="9">
                  <c:v>2188.2300409999998</c:v>
                </c:pt>
                <c:pt idx="11">
                  <c:v>1004.4165829999999</c:v>
                </c:pt>
                <c:pt idx="12">
                  <c:v>1260.5654910000001</c:v>
                </c:pt>
                <c:pt idx="13">
                  <c:v>1371.2618339999999</c:v>
                </c:pt>
                <c:pt idx="14">
                  <c:v>2062.0791899999995</c:v>
                </c:pt>
                <c:pt idx="15">
                  <c:v>2338.2677650000001</c:v>
                </c:pt>
                <c:pt idx="16">
                  <c:v>2162.3591190000002</c:v>
                </c:pt>
                <c:pt idx="17">
                  <c:v>2125.0354170000001</c:v>
                </c:pt>
                <c:pt idx="18">
                  <c:v>2632.8371789999997</c:v>
                </c:pt>
                <c:pt idx="19">
                  <c:v>3166.2413309999997</c:v>
                </c:pt>
                <c:pt idx="20">
                  <c:v>3267.52286</c:v>
                </c:pt>
                <c:pt idx="22">
                  <c:v>1637.0308539999999</c:v>
                </c:pt>
                <c:pt idx="23">
                  <c:v>1645.3877169999998</c:v>
                </c:pt>
                <c:pt idx="24">
                  <c:v>1062.6516090000005</c:v>
                </c:pt>
                <c:pt idx="25">
                  <c:v>410.69922500000075</c:v>
                </c:pt>
                <c:pt idx="26">
                  <c:v>368.99343999999883</c:v>
                </c:pt>
                <c:pt idx="27">
                  <c:v>384.12765799999943</c:v>
                </c:pt>
                <c:pt idx="28">
                  <c:v>148.42413600000009</c:v>
                </c:pt>
                <c:pt idx="29">
                  <c:v>-641.68610199999966</c:v>
                </c:pt>
                <c:pt idx="30">
                  <c:v>-970.60530699999981</c:v>
                </c:pt>
                <c:pt idx="31">
                  <c:v>-1079.2928190000002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69570704"/>
        <c:axId val="-1869577776"/>
      </c:lineChart>
      <c:catAx>
        <c:axId val="-18695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957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957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95707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5589396003084058E-2"/>
          <c:y val="0.93249298086105248"/>
          <c:w val="0.95090020605152092"/>
          <c:h val="5.22894115359763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8496854559847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494080632990196E-2"/>
          <c:y val="0.10079886746338264"/>
          <c:w val="0.63494080632990202"/>
          <c:h val="0.8488325681126958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SADC!$A$42:$A$49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SADC!$K$42:$K$49</c:f>
              <c:numCache>
                <c:formatCode>0.0%</c:formatCode>
                <c:ptCount val="8"/>
                <c:pt idx="0">
                  <c:v>9.4173925381964577E-2</c:v>
                </c:pt>
                <c:pt idx="1">
                  <c:v>8.149204463547173E-2</c:v>
                </c:pt>
                <c:pt idx="2">
                  <c:v>0.35716651290200385</c:v>
                </c:pt>
                <c:pt idx="3">
                  <c:v>0.24752300427961477</c:v>
                </c:pt>
                <c:pt idx="4">
                  <c:v>0.39420109355027544</c:v>
                </c:pt>
                <c:pt idx="5">
                  <c:v>0.17749899721192813</c:v>
                </c:pt>
                <c:pt idx="6">
                  <c:v>1.0396322885200374E-2</c:v>
                </c:pt>
                <c:pt idx="7">
                  <c:v>1.3195866835684222E-2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399220930716992"/>
          <c:y val="2.3873514484429502E-2"/>
          <c:w val="0.23810273715785535"/>
          <c:h val="0.968199558609550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130183727034124"/>
          <c:y val="1.4492794646723978E-2"/>
          <c:w val="0.56893735022252656"/>
          <c:h val="0.791306587711129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'CEN-SAD'!$L$28</c:f>
              <c:strCache>
                <c:ptCount val="1"/>
                <c:pt idx="0">
                  <c:v>Внос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'CEN-SAD'!$K$29:$K$36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'CEN-SAD'!$L$29:$L$36</c:f>
              <c:numCache>
                <c:formatCode>0</c:formatCode>
                <c:ptCount val="8"/>
                <c:pt idx="0">
                  <c:v>54.541718604000003</c:v>
                </c:pt>
                <c:pt idx="1">
                  <c:v>50.118453234000008</c:v>
                </c:pt>
                <c:pt idx="2">
                  <c:v>53.392146683000007</c:v>
                </c:pt>
                <c:pt idx="3">
                  <c:v>46.825175635000001</c:v>
                </c:pt>
                <c:pt idx="4">
                  <c:v>175.50542715299991</c:v>
                </c:pt>
                <c:pt idx="5">
                  <c:v>80.848260017000001</c:v>
                </c:pt>
                <c:pt idx="6">
                  <c:v>13.654823045999999</c:v>
                </c:pt>
                <c:pt idx="7">
                  <c:v>5.3937648470000008</c:v>
                </c:pt>
              </c:numCache>
            </c:numRef>
          </c:val>
        </c:ser>
        <c:ser>
          <c:idx val="1"/>
          <c:order val="1"/>
          <c:tx>
            <c:strRef>
              <c:f>'CEN-SAD'!$M$28</c:f>
              <c:strCache>
                <c:ptCount val="1"/>
                <c:pt idx="0">
                  <c:v>Износ</c:v>
                </c:pt>
              </c:strCache>
            </c:strRef>
          </c:tx>
          <c:spPr>
            <a:pattFill prst="narVert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'CEN-SAD'!$K$29:$K$36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'CEN-SAD'!$M$29:$M$36</c:f>
              <c:numCache>
                <c:formatCode>0</c:formatCode>
                <c:ptCount val="8"/>
                <c:pt idx="0">
                  <c:v>30.584898193000001</c:v>
                </c:pt>
                <c:pt idx="1">
                  <c:v>24.821100726999994</c:v>
                </c:pt>
                <c:pt idx="2">
                  <c:v>212.95772065399996</c:v>
                </c:pt>
                <c:pt idx="3">
                  <c:v>202.11263343600007</c:v>
                </c:pt>
                <c:pt idx="4">
                  <c:v>43.524191197</c:v>
                </c:pt>
                <c:pt idx="5">
                  <c:v>11.861506641</c:v>
                </c:pt>
                <c:pt idx="6">
                  <c:v>1.8952094110000004</c:v>
                </c:pt>
                <c:pt idx="7">
                  <c:v>9.5706243849999986</c:v>
                </c:pt>
              </c:numCache>
            </c:numRef>
          </c:val>
        </c:ser>
        <c:ser>
          <c:idx val="2"/>
          <c:order val="2"/>
          <c:tx>
            <c:strRef>
              <c:f>'CEN-SAD'!$N$28</c:f>
              <c:strCache>
                <c:ptCount val="1"/>
                <c:pt idx="0">
                  <c:v>Търговия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'CEN-SAD'!$K$29:$K$36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'CEN-SAD'!$N$29:$N$36</c:f>
              <c:numCache>
                <c:formatCode>0</c:formatCode>
                <c:ptCount val="8"/>
                <c:pt idx="0">
                  <c:v>85.126616796999997</c:v>
                </c:pt>
                <c:pt idx="1">
                  <c:v>74.939553961000001</c:v>
                </c:pt>
                <c:pt idx="2">
                  <c:v>266.34986733699998</c:v>
                </c:pt>
                <c:pt idx="3">
                  <c:v>248.93780907100006</c:v>
                </c:pt>
                <c:pt idx="4">
                  <c:v>219.02961834999991</c:v>
                </c:pt>
                <c:pt idx="5">
                  <c:v>92.709766658000007</c:v>
                </c:pt>
                <c:pt idx="6">
                  <c:v>15.550032456999999</c:v>
                </c:pt>
                <c:pt idx="7">
                  <c:v>14.964389232</c:v>
                </c:pt>
              </c:numCache>
            </c:numRef>
          </c:val>
        </c:ser>
        <c:ser>
          <c:idx val="3"/>
          <c:order val="3"/>
          <c:tx>
            <c:strRef>
              <c:f>'CEN-SAD'!$O$28</c:f>
              <c:strCache>
                <c:ptCount val="1"/>
                <c:pt idx="0">
                  <c:v>Салдо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'CEN-SAD'!$K$29:$K$36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'CEN-SAD'!$O$29:$O$36</c:f>
              <c:numCache>
                <c:formatCode>0</c:formatCode>
                <c:ptCount val="8"/>
                <c:pt idx="0">
                  <c:v>-23.956820410999999</c:v>
                </c:pt>
                <c:pt idx="1">
                  <c:v>-25.297352507000014</c:v>
                </c:pt>
                <c:pt idx="2">
                  <c:v>159.56557397099994</c:v>
                </c:pt>
                <c:pt idx="3">
                  <c:v>155.28745780100007</c:v>
                </c:pt>
                <c:pt idx="4">
                  <c:v>-131.98123595599989</c:v>
                </c:pt>
                <c:pt idx="5">
                  <c:v>-68.98675337600001</c:v>
                </c:pt>
                <c:pt idx="6">
                  <c:v>-11.759613634999999</c:v>
                </c:pt>
                <c:pt idx="7">
                  <c:v>4.1768595379999987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69576688"/>
        <c:axId val="-1869575056"/>
      </c:barChart>
      <c:catAx>
        <c:axId val="-1869576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957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9575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95766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47828369279927"/>
          <c:y val="0.92174186922286883"/>
          <c:w val="0.63478329339267381"/>
          <c:h val="6.95655217010917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214750542299353E-2"/>
          <c:y val="1.4450887445368167E-2"/>
          <c:w val="0.92841648590021697"/>
          <c:h val="0.791908632006175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COMESA!$L$28</c:f>
              <c:strCache>
                <c:ptCount val="1"/>
                <c:pt idx="0">
                  <c:v>Внос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COMESA!$K$29:$K$36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COMESA!$L$29:$L$36</c:f>
              <c:numCache>
                <c:formatCode>0</c:formatCode>
                <c:ptCount val="8"/>
                <c:pt idx="0">
                  <c:v>30.145660718999999</c:v>
                </c:pt>
                <c:pt idx="1">
                  <c:v>27.389565660999995</c:v>
                </c:pt>
                <c:pt idx="2">
                  <c:v>16.572687632000001</c:v>
                </c:pt>
                <c:pt idx="3">
                  <c:v>12.980075367999998</c:v>
                </c:pt>
                <c:pt idx="4">
                  <c:v>87.932136620999998</c:v>
                </c:pt>
                <c:pt idx="5">
                  <c:v>37.869240072999986</c:v>
                </c:pt>
                <c:pt idx="6">
                  <c:v>5.349419780999999</c:v>
                </c:pt>
                <c:pt idx="7">
                  <c:v>3.321425284</c:v>
                </c:pt>
              </c:numCache>
            </c:numRef>
          </c:val>
        </c:ser>
        <c:ser>
          <c:idx val="1"/>
          <c:order val="1"/>
          <c:tx>
            <c:strRef>
              <c:f>COMESA!$M$28</c:f>
              <c:strCache>
                <c:ptCount val="1"/>
                <c:pt idx="0">
                  <c:v>Износ</c:v>
                </c:pt>
              </c:strCache>
            </c:strRef>
          </c:tx>
          <c:spPr>
            <a:pattFill prst="narVert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COMESA!$K$29:$K$36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COMESA!$M$29:$M$36</c:f>
              <c:numCache>
                <c:formatCode>0</c:formatCode>
                <c:ptCount val="8"/>
                <c:pt idx="0">
                  <c:v>15.926293361000003</c:v>
                </c:pt>
                <c:pt idx="1">
                  <c:v>13.397685871000002</c:v>
                </c:pt>
                <c:pt idx="2">
                  <c:v>96.857282813000026</c:v>
                </c:pt>
                <c:pt idx="3">
                  <c:v>84.708713362000012</c:v>
                </c:pt>
                <c:pt idx="4">
                  <c:v>17.603215759999998</c:v>
                </c:pt>
                <c:pt idx="5">
                  <c:v>2.0540628030000003</c:v>
                </c:pt>
                <c:pt idx="6">
                  <c:v>1.3188198509999995</c:v>
                </c:pt>
                <c:pt idx="7">
                  <c:v>3.5264762749999994</c:v>
                </c:pt>
              </c:numCache>
            </c:numRef>
          </c:val>
        </c:ser>
        <c:ser>
          <c:idx val="2"/>
          <c:order val="2"/>
          <c:tx>
            <c:strRef>
              <c:f>COMESA!$N$28</c:f>
              <c:strCache>
                <c:ptCount val="1"/>
                <c:pt idx="0">
                  <c:v>Търговия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COMESA!$K$29:$K$36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COMESA!$N$29:$N$36</c:f>
              <c:numCache>
                <c:formatCode>0</c:formatCode>
                <c:ptCount val="8"/>
                <c:pt idx="0">
                  <c:v>46.071954080000005</c:v>
                </c:pt>
                <c:pt idx="1">
                  <c:v>40.787251531999992</c:v>
                </c:pt>
                <c:pt idx="2">
                  <c:v>113.42997044500002</c:v>
                </c:pt>
                <c:pt idx="3">
                  <c:v>97.688788729999999</c:v>
                </c:pt>
                <c:pt idx="4">
                  <c:v>105.53535238100001</c:v>
                </c:pt>
                <c:pt idx="5">
                  <c:v>39.923302875999987</c:v>
                </c:pt>
                <c:pt idx="6">
                  <c:v>6.6682396319999979</c:v>
                </c:pt>
                <c:pt idx="7">
                  <c:v>6.8479015590000003</c:v>
                </c:pt>
              </c:numCache>
            </c:numRef>
          </c:val>
        </c:ser>
        <c:ser>
          <c:idx val="3"/>
          <c:order val="3"/>
          <c:tx>
            <c:strRef>
              <c:f>COMESA!$O$28</c:f>
              <c:strCache>
                <c:ptCount val="1"/>
                <c:pt idx="0">
                  <c:v>Салдо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COMESA!$K$29:$K$36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COMESA!$O$29:$O$36</c:f>
              <c:numCache>
                <c:formatCode>0</c:formatCode>
                <c:ptCount val="8"/>
                <c:pt idx="0">
                  <c:v>-14.219367357999998</c:v>
                </c:pt>
                <c:pt idx="1">
                  <c:v>-13.991879789999995</c:v>
                </c:pt>
                <c:pt idx="2">
                  <c:v>80.284595181000029</c:v>
                </c:pt>
                <c:pt idx="3">
                  <c:v>71.728637994000024</c:v>
                </c:pt>
                <c:pt idx="4">
                  <c:v>-70.328920860999986</c:v>
                </c:pt>
                <c:pt idx="5">
                  <c:v>-35.815177269999985</c:v>
                </c:pt>
                <c:pt idx="6">
                  <c:v>-4.0305999299999993</c:v>
                </c:pt>
                <c:pt idx="7">
                  <c:v>0.2050509909999996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69582128"/>
        <c:axId val="-1869571248"/>
      </c:barChart>
      <c:catAx>
        <c:axId val="-1869582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957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95712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9582128"/>
        <c:crosses val="autoZero"/>
        <c:crossBetween val="between"/>
        <c:majorUnit val="2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62906724511931"/>
          <c:y val="0.91618618481938308"/>
          <c:w val="0.62039045553145333"/>
          <c:h val="7.51445086705202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045553145336226E-2"/>
          <c:y val="1.4450887445368167E-2"/>
          <c:w val="0.93275488069414314"/>
          <c:h val="0.791908632006175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EAC!$L$28</c:f>
              <c:strCache>
                <c:ptCount val="1"/>
                <c:pt idx="0">
                  <c:v>Внос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EAC!$K$29:$K$36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EAC!$L$29:$L$36</c:f>
              <c:numCache>
                <c:formatCode>0</c:formatCode>
                <c:ptCount val="8"/>
                <c:pt idx="0">
                  <c:v>3.6579068440000002</c:v>
                </c:pt>
                <c:pt idx="1">
                  <c:v>3.2391948319999995</c:v>
                </c:pt>
                <c:pt idx="2">
                  <c:v>4.3964281519999995</c:v>
                </c:pt>
                <c:pt idx="3">
                  <c:v>4.029844196</c:v>
                </c:pt>
                <c:pt idx="4">
                  <c:v>18.392401800000002</c:v>
                </c:pt>
                <c:pt idx="5">
                  <c:v>7.9692364560000009</c:v>
                </c:pt>
                <c:pt idx="6">
                  <c:v>1.076360464</c:v>
                </c:pt>
                <c:pt idx="7">
                  <c:v>0.39515255999999999</c:v>
                </c:pt>
              </c:numCache>
            </c:numRef>
          </c:val>
        </c:ser>
        <c:ser>
          <c:idx val="1"/>
          <c:order val="1"/>
          <c:tx>
            <c:strRef>
              <c:f>EAC!$M$28</c:f>
              <c:strCache>
                <c:ptCount val="1"/>
                <c:pt idx="0">
                  <c:v>Износ</c:v>
                </c:pt>
              </c:strCache>
            </c:strRef>
          </c:tx>
          <c:spPr>
            <a:pattFill prst="narVert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EAC!$K$29:$K$36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EAC!$M$29:$M$36</c:f>
              <c:numCache>
                <c:formatCode>0</c:formatCode>
                <c:ptCount val="8"/>
                <c:pt idx="0">
                  <c:v>5.878110886</c:v>
                </c:pt>
                <c:pt idx="1">
                  <c:v>4.6761832220000006</c:v>
                </c:pt>
                <c:pt idx="2">
                  <c:v>0.96142011000000005</c:v>
                </c:pt>
                <c:pt idx="3">
                  <c:v>0.14078216199999999</c:v>
                </c:pt>
                <c:pt idx="4">
                  <c:v>2.3040407320000003</c:v>
                </c:pt>
                <c:pt idx="5">
                  <c:v>0.51080874999999992</c:v>
                </c:pt>
                <c:pt idx="6">
                  <c:v>6.1933351000000005E-2</c:v>
                </c:pt>
                <c:pt idx="7">
                  <c:v>0.29300383999999996</c:v>
                </c:pt>
              </c:numCache>
            </c:numRef>
          </c:val>
        </c:ser>
        <c:ser>
          <c:idx val="2"/>
          <c:order val="2"/>
          <c:tx>
            <c:strRef>
              <c:f>EAC!$N$28</c:f>
              <c:strCache>
                <c:ptCount val="1"/>
                <c:pt idx="0">
                  <c:v>Търговия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EAC!$K$29:$K$36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EAC!$N$29:$N$36</c:f>
              <c:numCache>
                <c:formatCode>0</c:formatCode>
                <c:ptCount val="8"/>
                <c:pt idx="0">
                  <c:v>9.5360177299999993</c:v>
                </c:pt>
                <c:pt idx="1">
                  <c:v>7.9153780540000005</c:v>
                </c:pt>
                <c:pt idx="2">
                  <c:v>5.3578482619999992</c:v>
                </c:pt>
                <c:pt idx="3">
                  <c:v>4.1706263580000007</c:v>
                </c:pt>
                <c:pt idx="4">
                  <c:v>20.696442532000006</c:v>
                </c:pt>
                <c:pt idx="5">
                  <c:v>8.4800452060000016</c:v>
                </c:pt>
                <c:pt idx="6">
                  <c:v>1.1382938149999997</c:v>
                </c:pt>
                <c:pt idx="7">
                  <c:v>0.6881564</c:v>
                </c:pt>
              </c:numCache>
            </c:numRef>
          </c:val>
        </c:ser>
        <c:ser>
          <c:idx val="3"/>
          <c:order val="3"/>
          <c:tx>
            <c:strRef>
              <c:f>EAC!$O$28</c:f>
              <c:strCache>
                <c:ptCount val="1"/>
                <c:pt idx="0">
                  <c:v>Салдо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EAC!$K$29:$K$36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EAC!$O$29:$O$36</c:f>
              <c:numCache>
                <c:formatCode>0</c:formatCode>
                <c:ptCount val="8"/>
                <c:pt idx="0">
                  <c:v>2.2202040420000002</c:v>
                </c:pt>
                <c:pt idx="1">
                  <c:v>1.4369883900000009</c:v>
                </c:pt>
                <c:pt idx="2">
                  <c:v>-3.4350080419999993</c:v>
                </c:pt>
                <c:pt idx="3">
                  <c:v>-3.8890620340000002</c:v>
                </c:pt>
                <c:pt idx="4">
                  <c:v>-16.088361068000001</c:v>
                </c:pt>
                <c:pt idx="5">
                  <c:v>-7.4584277060000002</c:v>
                </c:pt>
                <c:pt idx="6">
                  <c:v>-1.0144271129999998</c:v>
                </c:pt>
                <c:pt idx="7">
                  <c:v>-0.10214872000000003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68146560"/>
        <c:axId val="-1868142208"/>
      </c:barChart>
      <c:catAx>
        <c:axId val="-1868146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814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8142208"/>
        <c:scaling>
          <c:orientation val="minMax"/>
          <c:max val="25"/>
          <c:min val="-2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81465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713665943600868"/>
          <c:y val="0.91618618481938308"/>
          <c:w val="0.62039045553145333"/>
          <c:h val="7.51445086705202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8496854559847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56930929704357E-2"/>
          <c:y val="0.18568212427465222"/>
          <c:w val="0.51192102510348347"/>
          <c:h val="0.6843712580408610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'Africa by REC'!$A$42:$A$49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'Africa by REC'!$K$42:$K$49</c:f>
              <c:numCache>
                <c:formatCode>0.0%</c:formatCode>
                <c:ptCount val="8"/>
                <c:pt idx="0">
                  <c:v>0.1210349241997106</c:v>
                </c:pt>
                <c:pt idx="1">
                  <c:v>0.10505181038092308</c:v>
                </c:pt>
                <c:pt idx="2">
                  <c:v>0.44169014147312152</c:v>
                </c:pt>
                <c:pt idx="3">
                  <c:v>0.38584594341020184</c:v>
                </c:pt>
                <c:pt idx="4">
                  <c:v>0.3689816861787299</c:v>
                </c:pt>
                <c:pt idx="5">
                  <c:v>0.16389322735736364</c:v>
                </c:pt>
                <c:pt idx="6">
                  <c:v>1.8069254192676382E-2</c:v>
                </c:pt>
                <c:pt idx="7">
                  <c:v>1.8125239415728717E-2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200808232304284"/>
          <c:y val="1.8568196216852205E-2"/>
          <c:w val="0.24008707244927718"/>
          <c:h val="0.970852356983228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58396388087065"/>
          <c:y val="1.4450887445368167E-2"/>
          <c:w val="0.77305481066493587"/>
          <c:h val="0.791908632006175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ECCAS!$L$28</c:f>
              <c:strCache>
                <c:ptCount val="1"/>
                <c:pt idx="0">
                  <c:v>Внос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ECCAS!$K$29:$K$36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ECCAS!$L$29:$L$36</c:f>
              <c:numCache>
                <c:formatCode>0</c:formatCode>
                <c:ptCount val="8"/>
                <c:pt idx="0">
                  <c:v>8.4787716870000001</c:v>
                </c:pt>
                <c:pt idx="1">
                  <c:v>7.9731232539999999</c:v>
                </c:pt>
                <c:pt idx="2">
                  <c:v>3.6510375370000006</c:v>
                </c:pt>
                <c:pt idx="3">
                  <c:v>3.2620571439999999</c:v>
                </c:pt>
                <c:pt idx="4">
                  <c:v>29.511728391999998</c:v>
                </c:pt>
                <c:pt idx="5">
                  <c:v>14.366105497000003</c:v>
                </c:pt>
                <c:pt idx="6">
                  <c:v>0.66352673500000003</c:v>
                </c:pt>
                <c:pt idx="7">
                  <c:v>0.48866792999999997</c:v>
                </c:pt>
              </c:numCache>
            </c:numRef>
          </c:val>
        </c:ser>
        <c:ser>
          <c:idx val="1"/>
          <c:order val="1"/>
          <c:tx>
            <c:strRef>
              <c:f>ECCAS!$M$28</c:f>
              <c:strCache>
                <c:ptCount val="1"/>
                <c:pt idx="0">
                  <c:v>Износ</c:v>
                </c:pt>
              </c:strCache>
            </c:strRef>
          </c:tx>
          <c:spPr>
            <a:pattFill prst="narVert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ECCAS!$K$29:$K$36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ECCAS!$M$29:$M$36</c:f>
              <c:numCache>
                <c:formatCode>0</c:formatCode>
                <c:ptCount val="8"/>
                <c:pt idx="0">
                  <c:v>3.4804470510000001</c:v>
                </c:pt>
                <c:pt idx="1">
                  <c:v>1.1407781290000001</c:v>
                </c:pt>
                <c:pt idx="2">
                  <c:v>115.74282719499998</c:v>
                </c:pt>
                <c:pt idx="3">
                  <c:v>110.07328487500001</c:v>
                </c:pt>
                <c:pt idx="4">
                  <c:v>2.4489840209999998</c:v>
                </c:pt>
                <c:pt idx="5">
                  <c:v>0.430166722</c:v>
                </c:pt>
                <c:pt idx="6">
                  <c:v>2.7240029999999996E-3</c:v>
                </c:pt>
                <c:pt idx="7">
                  <c:v>3.9727319999999997E-3</c:v>
                </c:pt>
              </c:numCache>
            </c:numRef>
          </c:val>
        </c:ser>
        <c:ser>
          <c:idx val="2"/>
          <c:order val="2"/>
          <c:tx>
            <c:strRef>
              <c:f>ECCAS!$N$28</c:f>
              <c:strCache>
                <c:ptCount val="1"/>
                <c:pt idx="0">
                  <c:v>Търговия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ECCAS!$K$29:$K$36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ECCAS!$N$29:$N$36</c:f>
              <c:numCache>
                <c:formatCode>0</c:formatCode>
                <c:ptCount val="8"/>
                <c:pt idx="0">
                  <c:v>11.959218737999999</c:v>
                </c:pt>
                <c:pt idx="1">
                  <c:v>9.113901383</c:v>
                </c:pt>
                <c:pt idx="2">
                  <c:v>119.39386473199997</c:v>
                </c:pt>
                <c:pt idx="3">
                  <c:v>113.33534201900002</c:v>
                </c:pt>
                <c:pt idx="4">
                  <c:v>31.960712412999996</c:v>
                </c:pt>
                <c:pt idx="5">
                  <c:v>14.796272219000002</c:v>
                </c:pt>
                <c:pt idx="6">
                  <c:v>0.66625073800000012</c:v>
                </c:pt>
                <c:pt idx="7">
                  <c:v>0.49264066199999995</c:v>
                </c:pt>
              </c:numCache>
            </c:numRef>
          </c:val>
        </c:ser>
        <c:ser>
          <c:idx val="3"/>
          <c:order val="3"/>
          <c:tx>
            <c:strRef>
              <c:f>ECCAS!$O$28</c:f>
              <c:strCache>
                <c:ptCount val="1"/>
                <c:pt idx="0">
                  <c:v>Салдо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ECCAS!$K$29:$K$36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ECCAS!$O$29:$O$36</c:f>
              <c:numCache>
                <c:formatCode>0</c:formatCode>
                <c:ptCount val="8"/>
                <c:pt idx="0">
                  <c:v>-4.9983246360000004</c:v>
                </c:pt>
                <c:pt idx="1">
                  <c:v>-6.8323451249999998</c:v>
                </c:pt>
                <c:pt idx="2">
                  <c:v>112.09178965799998</c:v>
                </c:pt>
                <c:pt idx="3">
                  <c:v>106.811227731</c:v>
                </c:pt>
                <c:pt idx="4">
                  <c:v>-27.062744370999997</c:v>
                </c:pt>
                <c:pt idx="5">
                  <c:v>-13.935938775000002</c:v>
                </c:pt>
                <c:pt idx="6">
                  <c:v>-0.66080273199999995</c:v>
                </c:pt>
                <c:pt idx="7">
                  <c:v>-0.48469519799999994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68153088"/>
        <c:axId val="-1868149280"/>
      </c:barChart>
      <c:catAx>
        <c:axId val="-1868153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814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81492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81530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919739696312364"/>
          <c:y val="0.91618618481938308"/>
          <c:w val="0.62039045553145333"/>
          <c:h val="7.51445086705202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381528230880034E-2"/>
          <c:y val="1.4450887445368167E-2"/>
          <c:w val="0.89194390831297932"/>
          <c:h val="0.791908632006175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ECOWAS!$L$28</c:f>
              <c:strCache>
                <c:ptCount val="1"/>
                <c:pt idx="0">
                  <c:v>Внос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ECOWAS!$K$29:$K$36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ECOWAS!$L$29:$L$36</c:f>
              <c:numCache>
                <c:formatCode>0</c:formatCode>
                <c:ptCount val="8"/>
                <c:pt idx="0">
                  <c:v>19.505942849</c:v>
                </c:pt>
                <c:pt idx="1">
                  <c:v>18.480397894000003</c:v>
                </c:pt>
                <c:pt idx="2">
                  <c:v>26.343721305999996</c:v>
                </c:pt>
                <c:pt idx="3">
                  <c:v>25.080470898999998</c:v>
                </c:pt>
                <c:pt idx="4">
                  <c:v>71.785189670000008</c:v>
                </c:pt>
                <c:pt idx="5">
                  <c:v>35.685605263999982</c:v>
                </c:pt>
                <c:pt idx="6">
                  <c:v>5.0079177780000004</c:v>
                </c:pt>
                <c:pt idx="7">
                  <c:v>1.3630889720000001</c:v>
                </c:pt>
              </c:numCache>
            </c:numRef>
          </c:val>
        </c:ser>
        <c:ser>
          <c:idx val="1"/>
          <c:order val="1"/>
          <c:tx>
            <c:strRef>
              <c:f>ECOWAS!$M$28</c:f>
              <c:strCache>
                <c:ptCount val="1"/>
                <c:pt idx="0">
                  <c:v>Износ</c:v>
                </c:pt>
              </c:strCache>
            </c:strRef>
          </c:tx>
          <c:spPr>
            <a:pattFill prst="narVert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ECOWAS!$K$29:$K$36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ECOWAS!$M$29:$M$36</c:f>
              <c:numCache>
                <c:formatCode>0</c:formatCode>
                <c:ptCount val="8"/>
                <c:pt idx="0">
                  <c:v>16.556896193</c:v>
                </c:pt>
                <c:pt idx="1">
                  <c:v>12.684346458</c:v>
                </c:pt>
                <c:pt idx="2">
                  <c:v>115.13259909700001</c:v>
                </c:pt>
                <c:pt idx="3">
                  <c:v>111.431792437</c:v>
                </c:pt>
                <c:pt idx="4">
                  <c:v>3.6101128430000009</c:v>
                </c:pt>
                <c:pt idx="5">
                  <c:v>0.83228765699999996</c:v>
                </c:pt>
                <c:pt idx="6">
                  <c:v>7.195352499999999E-2</c:v>
                </c:pt>
                <c:pt idx="7">
                  <c:v>2.5246909000000001E-2</c:v>
                </c:pt>
              </c:numCache>
            </c:numRef>
          </c:val>
        </c:ser>
        <c:ser>
          <c:idx val="2"/>
          <c:order val="2"/>
          <c:tx>
            <c:strRef>
              <c:f>ECOWAS!$N$28</c:f>
              <c:strCache>
                <c:ptCount val="1"/>
                <c:pt idx="0">
                  <c:v>Търговия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ECOWAS!$K$29:$K$36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ECOWAS!$N$29:$N$36</c:f>
              <c:numCache>
                <c:formatCode>0</c:formatCode>
                <c:ptCount val="8"/>
                <c:pt idx="0">
                  <c:v>36.062839042</c:v>
                </c:pt>
                <c:pt idx="1">
                  <c:v>31.164744352000003</c:v>
                </c:pt>
                <c:pt idx="2">
                  <c:v>141.47632040300002</c:v>
                </c:pt>
                <c:pt idx="3">
                  <c:v>136.51226333599999</c:v>
                </c:pt>
                <c:pt idx="4">
                  <c:v>75.395302513000004</c:v>
                </c:pt>
                <c:pt idx="5">
                  <c:v>36.517892920999984</c:v>
                </c:pt>
                <c:pt idx="6">
                  <c:v>5.079871303</c:v>
                </c:pt>
                <c:pt idx="7">
                  <c:v>1.3883358809999999</c:v>
                </c:pt>
              </c:numCache>
            </c:numRef>
          </c:val>
        </c:ser>
        <c:ser>
          <c:idx val="3"/>
          <c:order val="3"/>
          <c:tx>
            <c:strRef>
              <c:f>ECOWAS!$O$28</c:f>
              <c:strCache>
                <c:ptCount val="1"/>
                <c:pt idx="0">
                  <c:v>Салдо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ECOWAS!$K$29:$K$36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ECOWAS!$O$29:$O$36</c:f>
              <c:numCache>
                <c:formatCode>0</c:formatCode>
                <c:ptCount val="8"/>
                <c:pt idx="0">
                  <c:v>-2.9490466559999988</c:v>
                </c:pt>
                <c:pt idx="1">
                  <c:v>-5.7960514360000017</c:v>
                </c:pt>
                <c:pt idx="2">
                  <c:v>88.788877791000019</c:v>
                </c:pt>
                <c:pt idx="3">
                  <c:v>86.351321538000008</c:v>
                </c:pt>
                <c:pt idx="4">
                  <c:v>-68.175076827000012</c:v>
                </c:pt>
                <c:pt idx="5">
                  <c:v>-34.85331760699998</c:v>
                </c:pt>
                <c:pt idx="6">
                  <c:v>-4.9359642529999999</c:v>
                </c:pt>
                <c:pt idx="7">
                  <c:v>-1.3378420630000001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68154720"/>
        <c:axId val="-1868150368"/>
      </c:barChart>
      <c:catAx>
        <c:axId val="-1868154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8150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8150368"/>
        <c:scaling>
          <c:orientation val="minMax"/>
          <c:max val="1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8154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62906724511931"/>
          <c:y val="0.91618618481938308"/>
          <c:w val="0.62039045553145333"/>
          <c:h val="7.51445086705202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045553145336226E-2"/>
          <c:y val="1.4450887445368167E-2"/>
          <c:w val="0.93275488069414314"/>
          <c:h val="0.791908632006175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IGAD!$L$28</c:f>
              <c:strCache>
                <c:ptCount val="1"/>
                <c:pt idx="0">
                  <c:v>Внос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IGAD!$K$29:$K$36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IGAD!$L$29:$L$36</c:f>
              <c:numCache>
                <c:formatCode>0</c:formatCode>
                <c:ptCount val="8"/>
                <c:pt idx="0">
                  <c:v>6.3322905920000006</c:v>
                </c:pt>
                <c:pt idx="1">
                  <c:v>5.973670941</c:v>
                </c:pt>
                <c:pt idx="2">
                  <c:v>3.3788100970000001</c:v>
                </c:pt>
                <c:pt idx="3">
                  <c:v>3.0899935809999999</c:v>
                </c:pt>
                <c:pt idx="4">
                  <c:v>24.102891842000002</c:v>
                </c:pt>
                <c:pt idx="5">
                  <c:v>10.405481698999999</c:v>
                </c:pt>
                <c:pt idx="6">
                  <c:v>1.1310816829999999</c:v>
                </c:pt>
                <c:pt idx="7">
                  <c:v>0.69037010499999996</c:v>
                </c:pt>
              </c:numCache>
            </c:numRef>
          </c:val>
        </c:ser>
        <c:ser>
          <c:idx val="1"/>
          <c:order val="1"/>
          <c:tx>
            <c:strRef>
              <c:f>IGAD!$M$28</c:f>
              <c:strCache>
                <c:ptCount val="1"/>
                <c:pt idx="0">
                  <c:v>Износ</c:v>
                </c:pt>
              </c:strCache>
            </c:strRef>
          </c:tx>
          <c:spPr>
            <a:pattFill prst="narVert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IGAD!$K$29:$K$36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IGAD!$M$29:$M$36</c:f>
              <c:numCache>
                <c:formatCode>0</c:formatCode>
                <c:ptCount val="8"/>
                <c:pt idx="0">
                  <c:v>6.9975575910000005</c:v>
                </c:pt>
                <c:pt idx="1">
                  <c:v>5.6198330250000001</c:v>
                </c:pt>
                <c:pt idx="2">
                  <c:v>13.020204933</c:v>
                </c:pt>
                <c:pt idx="3">
                  <c:v>12.719886833</c:v>
                </c:pt>
                <c:pt idx="4">
                  <c:v>2.2663873730000001</c:v>
                </c:pt>
                <c:pt idx="5">
                  <c:v>0.5343995210000001</c:v>
                </c:pt>
                <c:pt idx="6">
                  <c:v>5.4735923999999998E-2</c:v>
                </c:pt>
                <c:pt idx="7">
                  <c:v>0.33223351700000003</c:v>
                </c:pt>
              </c:numCache>
            </c:numRef>
          </c:val>
        </c:ser>
        <c:ser>
          <c:idx val="2"/>
          <c:order val="2"/>
          <c:tx>
            <c:strRef>
              <c:f>IGAD!$N$28</c:f>
              <c:strCache>
                <c:ptCount val="1"/>
                <c:pt idx="0">
                  <c:v>Търговия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IGAD!$K$29:$K$36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IGAD!$N$29:$N$36</c:f>
              <c:numCache>
                <c:formatCode>0</c:formatCode>
                <c:ptCount val="8"/>
                <c:pt idx="0">
                  <c:v>13.329848183000001</c:v>
                </c:pt>
                <c:pt idx="1">
                  <c:v>11.593503966</c:v>
                </c:pt>
                <c:pt idx="2">
                  <c:v>16.399015030000001</c:v>
                </c:pt>
                <c:pt idx="3">
                  <c:v>15.809880413999998</c:v>
                </c:pt>
                <c:pt idx="4">
                  <c:v>26.369279215000002</c:v>
                </c:pt>
                <c:pt idx="5">
                  <c:v>10.93988122</c:v>
                </c:pt>
                <c:pt idx="6">
                  <c:v>1.1858176069999999</c:v>
                </c:pt>
                <c:pt idx="7">
                  <c:v>1.0226036219999999</c:v>
                </c:pt>
              </c:numCache>
            </c:numRef>
          </c:val>
        </c:ser>
        <c:ser>
          <c:idx val="3"/>
          <c:order val="3"/>
          <c:tx>
            <c:strRef>
              <c:f>IGAD!$O$28</c:f>
              <c:strCache>
                <c:ptCount val="1"/>
                <c:pt idx="0">
                  <c:v>Салдо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IGAD!$K$29:$K$36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IGAD!$O$29:$O$36</c:f>
              <c:numCache>
                <c:formatCode>0</c:formatCode>
                <c:ptCount val="8"/>
                <c:pt idx="0">
                  <c:v>0.66526699900000041</c:v>
                </c:pt>
                <c:pt idx="1">
                  <c:v>-0.35383791600000042</c:v>
                </c:pt>
                <c:pt idx="2">
                  <c:v>9.6413948360000017</c:v>
                </c:pt>
                <c:pt idx="3">
                  <c:v>9.6298932520000022</c:v>
                </c:pt>
                <c:pt idx="4">
                  <c:v>-21.836504469000001</c:v>
                </c:pt>
                <c:pt idx="5">
                  <c:v>-9.871082178</c:v>
                </c:pt>
                <c:pt idx="6">
                  <c:v>-1.0763457589999998</c:v>
                </c:pt>
                <c:pt idx="7">
                  <c:v>-0.35813658799999998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68153632"/>
        <c:axId val="-1868147104"/>
      </c:barChart>
      <c:catAx>
        <c:axId val="-1868153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814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8147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81536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845986984815618"/>
          <c:y val="0.89017462412574144"/>
          <c:w val="0.62039045553145333"/>
          <c:h val="7.51445086705202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79311778001713E-2"/>
          <c:y val="1.4450887445368167E-2"/>
          <c:w val="0.87464612476585768"/>
          <c:h val="0.791908632006175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SADC!$L$28</c:f>
              <c:strCache>
                <c:ptCount val="1"/>
                <c:pt idx="0">
                  <c:v>Внос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SADC!$K$29:$K$36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SADC!$L$29:$L$36</c:f>
              <c:numCache>
                <c:formatCode>0</c:formatCode>
                <c:ptCount val="8"/>
                <c:pt idx="0">
                  <c:v>19.588579442</c:v>
                </c:pt>
                <c:pt idx="1">
                  <c:v>17.751567882</c:v>
                </c:pt>
                <c:pt idx="2">
                  <c:v>21.762811523</c:v>
                </c:pt>
                <c:pt idx="3">
                  <c:v>18.239929569000001</c:v>
                </c:pt>
                <c:pt idx="4">
                  <c:v>112.29654246099997</c:v>
                </c:pt>
                <c:pt idx="5">
                  <c:v>56.607859998000002</c:v>
                </c:pt>
                <c:pt idx="6">
                  <c:v>3.8477932740000003</c:v>
                </c:pt>
                <c:pt idx="7">
                  <c:v>3.2675228600000001</c:v>
                </c:pt>
              </c:numCache>
            </c:numRef>
          </c:val>
        </c:ser>
        <c:ser>
          <c:idx val="1"/>
          <c:order val="1"/>
          <c:tx>
            <c:strRef>
              <c:f>SADC!$M$28</c:f>
              <c:strCache>
                <c:ptCount val="1"/>
                <c:pt idx="0">
                  <c:v>Износ</c:v>
                </c:pt>
              </c:strCache>
            </c:strRef>
          </c:tx>
          <c:spPr>
            <a:pattFill prst="narVert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SADC!$K$29:$K$36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SADC!$M$29:$M$36</c:f>
              <c:numCache>
                <c:formatCode>0</c:formatCode>
                <c:ptCount val="8"/>
                <c:pt idx="0">
                  <c:v>19.347071621999998</c:v>
                </c:pt>
                <c:pt idx="1">
                  <c:v>15.940834782</c:v>
                </c:pt>
                <c:pt idx="2">
                  <c:v>125.90556549000001</c:v>
                </c:pt>
                <c:pt idx="3">
                  <c:v>84.096988913000004</c:v>
                </c:pt>
                <c:pt idx="4">
                  <c:v>50.683562331999994</c:v>
                </c:pt>
                <c:pt idx="5">
                  <c:v>16.778047955000002</c:v>
                </c:pt>
                <c:pt idx="6">
                  <c:v>0.45050478000000005</c:v>
                </c:pt>
                <c:pt idx="7">
                  <c:v>2.1882300409999997</c:v>
                </c:pt>
              </c:numCache>
            </c:numRef>
          </c:val>
        </c:ser>
        <c:ser>
          <c:idx val="2"/>
          <c:order val="2"/>
          <c:tx>
            <c:strRef>
              <c:f>SADC!$N$28</c:f>
              <c:strCache>
                <c:ptCount val="1"/>
                <c:pt idx="0">
                  <c:v>Търговия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SADC!$K$29:$K$36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SADC!$N$29:$N$36</c:f>
              <c:numCache>
                <c:formatCode>0</c:formatCode>
                <c:ptCount val="8"/>
                <c:pt idx="0">
                  <c:v>38.935651064000005</c:v>
                </c:pt>
                <c:pt idx="1">
                  <c:v>33.692402663999999</c:v>
                </c:pt>
                <c:pt idx="2">
                  <c:v>147.66837701300003</c:v>
                </c:pt>
                <c:pt idx="3">
                  <c:v>102.336918482</c:v>
                </c:pt>
                <c:pt idx="4">
                  <c:v>162.98010479299998</c:v>
                </c:pt>
                <c:pt idx="5">
                  <c:v>73.385907953</c:v>
                </c:pt>
                <c:pt idx="6">
                  <c:v>4.298298054</c:v>
                </c:pt>
                <c:pt idx="7">
                  <c:v>5.4557529009999994</c:v>
                </c:pt>
              </c:numCache>
            </c:numRef>
          </c:val>
        </c:ser>
        <c:ser>
          <c:idx val="3"/>
          <c:order val="3"/>
          <c:tx>
            <c:strRef>
              <c:f>SADC!$O$28</c:f>
              <c:strCache>
                <c:ptCount val="1"/>
                <c:pt idx="0">
                  <c:v>Салдо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SADC!$K$29:$K$36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SADC!$O$29:$O$36</c:f>
              <c:numCache>
                <c:formatCode>0</c:formatCode>
                <c:ptCount val="8"/>
                <c:pt idx="0">
                  <c:v>-0.24150782000000254</c:v>
                </c:pt>
                <c:pt idx="1">
                  <c:v>-1.8107330999999995</c:v>
                </c:pt>
                <c:pt idx="2">
                  <c:v>104.142753967</c:v>
                </c:pt>
                <c:pt idx="3">
                  <c:v>65.857059344000007</c:v>
                </c:pt>
                <c:pt idx="4">
                  <c:v>-61.612980128999979</c:v>
                </c:pt>
                <c:pt idx="5">
                  <c:v>-39.829812042999997</c:v>
                </c:pt>
                <c:pt idx="6">
                  <c:v>-3.3972884940000001</c:v>
                </c:pt>
                <c:pt idx="7">
                  <c:v>-1.0792928190000002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68145472"/>
        <c:axId val="-1868141664"/>
      </c:barChart>
      <c:catAx>
        <c:axId val="-1868145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81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81416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81454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279826464208242"/>
          <c:y val="0.91618618481938308"/>
          <c:w val="0.62039045553145333"/>
          <c:h val="7.51445086705202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89795918367352E-2"/>
          <c:y val="5.6645000691467294E-2"/>
          <c:w val="0.91122448979591841"/>
          <c:h val="0.82788847164452195"/>
        </c:manualLayout>
      </c:layout>
      <c:lineChart>
        <c:grouping val="standard"/>
        <c:varyColors val="0"/>
        <c:ser>
          <c:idx val="1"/>
          <c:order val="0"/>
          <c:tx>
            <c:strRef>
              <c:f>'Africa by comm'!$A$6</c:f>
              <c:strCache>
                <c:ptCount val="1"/>
                <c:pt idx="0">
                  <c:v>CEN-SAD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'Africa by comm'!$B$2:$AG$3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comm'!$B$6:$AG$6</c:f>
              <c:numCache>
                <c:formatCode>0</c:formatCode>
                <c:ptCount val="32"/>
                <c:pt idx="0">
                  <c:v>84550.629241000017</c:v>
                </c:pt>
                <c:pt idx="1">
                  <c:v>111169.254082</c:v>
                </c:pt>
                <c:pt idx="2">
                  <c:v>140065.95081799998</c:v>
                </c:pt>
                <c:pt idx="3">
                  <c:v>179724.56120500001</c:v>
                </c:pt>
                <c:pt idx="4">
                  <c:v>209092.10512400002</c:v>
                </c:pt>
                <c:pt idx="5">
                  <c:v>270621.13107599999</c:v>
                </c:pt>
                <c:pt idx="6">
                  <c:v>180304.53678499997</c:v>
                </c:pt>
                <c:pt idx="7">
                  <c:v>237321.27874700003</c:v>
                </c:pt>
                <c:pt idx="8">
                  <c:v>252463.30592599997</c:v>
                </c:pt>
                <c:pt idx="9">
                  <c:v>290123.65896299994</c:v>
                </c:pt>
                <c:pt idx="11">
                  <c:v>86928.858563999995</c:v>
                </c:pt>
                <c:pt idx="12">
                  <c:v>102016.05480400001</c:v>
                </c:pt>
                <c:pt idx="13">
                  <c:v>124101.12646700004</c:v>
                </c:pt>
                <c:pt idx="14">
                  <c:v>150588.28038800001</c:v>
                </c:pt>
                <c:pt idx="15">
                  <c:v>188635.35584200002</c:v>
                </c:pt>
                <c:pt idx="16">
                  <c:v>242277.92019100001</c:v>
                </c:pt>
                <c:pt idx="17">
                  <c:v>210912.94442499999</c:v>
                </c:pt>
                <c:pt idx="18">
                  <c:v>243515.93921599994</c:v>
                </c:pt>
                <c:pt idx="19">
                  <c:v>273817.46629299992</c:v>
                </c:pt>
                <c:pt idx="20">
                  <c:v>292035.406724</c:v>
                </c:pt>
                <c:pt idx="22">
                  <c:v>-2378.2293229999777</c:v>
                </c:pt>
                <c:pt idx="23">
                  <c:v>9153.1992779999855</c:v>
                </c:pt>
                <c:pt idx="24">
                  <c:v>15964.824350999945</c:v>
                </c:pt>
                <c:pt idx="25">
                  <c:v>29136.280816999992</c:v>
                </c:pt>
                <c:pt idx="26">
                  <c:v>20456.749282000004</c:v>
                </c:pt>
                <c:pt idx="27">
                  <c:v>28343.210884999979</c:v>
                </c:pt>
                <c:pt idx="28">
                  <c:v>-30608.407640000019</c:v>
                </c:pt>
                <c:pt idx="29">
                  <c:v>-6194.6604689999076</c:v>
                </c:pt>
                <c:pt idx="30">
                  <c:v>-21354.160366999946</c:v>
                </c:pt>
                <c:pt idx="31">
                  <c:v>-1911.7477610000642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'Africa by comm'!$A$7</c:f>
              <c:strCache>
                <c:ptCount val="1"/>
                <c:pt idx="0">
                  <c:v>COMESA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'Africa by comm'!$B$2:$AG$3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comm'!$B$7:$AG$7</c:f>
              <c:numCache>
                <c:formatCode>0</c:formatCode>
                <c:ptCount val="32"/>
                <c:pt idx="0">
                  <c:v>37765.574850999998</c:v>
                </c:pt>
                <c:pt idx="1">
                  <c:v>49975.556312000008</c:v>
                </c:pt>
                <c:pt idx="2">
                  <c:v>65846.55793699999</c:v>
                </c:pt>
                <c:pt idx="3">
                  <c:v>84910.356442000018</c:v>
                </c:pt>
                <c:pt idx="4">
                  <c:v>99001.035669000004</c:v>
                </c:pt>
                <c:pt idx="5">
                  <c:v>130190.13003200002</c:v>
                </c:pt>
                <c:pt idx="6">
                  <c:v>90660.076520999995</c:v>
                </c:pt>
                <c:pt idx="7">
                  <c:v>113306.48554100002</c:v>
                </c:pt>
                <c:pt idx="8">
                  <c:v>94627.279653000005</c:v>
                </c:pt>
                <c:pt idx="9">
                  <c:v>132453.78475600001</c:v>
                </c:pt>
                <c:pt idx="11">
                  <c:v>40014.657954000002</c:v>
                </c:pt>
                <c:pt idx="12">
                  <c:v>48959.462299000006</c:v>
                </c:pt>
                <c:pt idx="13">
                  <c:v>62028.049803999995</c:v>
                </c:pt>
                <c:pt idx="14">
                  <c:v>76981.716745999991</c:v>
                </c:pt>
                <c:pt idx="15">
                  <c:v>90452.561566999997</c:v>
                </c:pt>
                <c:pt idx="16">
                  <c:v>114053.52151899999</c:v>
                </c:pt>
                <c:pt idx="17">
                  <c:v>106799.33724600002</c:v>
                </c:pt>
                <c:pt idx="18">
                  <c:v>122539.12204600002</c:v>
                </c:pt>
                <c:pt idx="19">
                  <c:v>118419.16369900001</c:v>
                </c:pt>
                <c:pt idx="20">
                  <c:v>138274.06568299999</c:v>
                </c:pt>
                <c:pt idx="22">
                  <c:v>-2249.0831030000045</c:v>
                </c:pt>
                <c:pt idx="23">
                  <c:v>1016.0940130000017</c:v>
                </c:pt>
                <c:pt idx="24">
                  <c:v>3818.5081329999957</c:v>
                </c:pt>
                <c:pt idx="25">
                  <c:v>7928.6396960000275</c:v>
                </c:pt>
                <c:pt idx="26">
                  <c:v>8548.4741020000074</c:v>
                </c:pt>
                <c:pt idx="27">
                  <c:v>16136.608513000028</c:v>
                </c:pt>
                <c:pt idx="28">
                  <c:v>-16139.260725000029</c:v>
                </c:pt>
                <c:pt idx="29">
                  <c:v>-9232.6365050000022</c:v>
                </c:pt>
                <c:pt idx="30">
                  <c:v>-23791.884046000006</c:v>
                </c:pt>
                <c:pt idx="31">
                  <c:v>-5820.2809269999852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'Africa by comm'!$A$8</c:f>
              <c:strCache>
                <c:ptCount val="1"/>
                <c:pt idx="0">
                  <c:v>EAC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'Africa by comm'!$B$2:$AG$3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comm'!$B$8:$AG$8</c:f>
              <c:numCache>
                <c:formatCode>0</c:formatCode>
                <c:ptCount val="32"/>
                <c:pt idx="0">
                  <c:v>3905.5706579999996</c:v>
                </c:pt>
                <c:pt idx="1">
                  <c:v>4858.6180899999999</c:v>
                </c:pt>
                <c:pt idx="2">
                  <c:v>5376.1587979999995</c:v>
                </c:pt>
                <c:pt idx="3">
                  <c:v>5664.1461369999997</c:v>
                </c:pt>
                <c:pt idx="4">
                  <c:v>6485.2381519999999</c:v>
                </c:pt>
                <c:pt idx="5">
                  <c:v>8298.1302109999997</c:v>
                </c:pt>
                <c:pt idx="6">
                  <c:v>7680.6680880000004</c:v>
                </c:pt>
                <c:pt idx="7">
                  <c:v>8342.7183740000019</c:v>
                </c:pt>
                <c:pt idx="8">
                  <c:v>9325.4795340000001</c:v>
                </c:pt>
                <c:pt idx="9">
                  <c:v>9313.5424610000009</c:v>
                </c:pt>
                <c:pt idx="11">
                  <c:v>6358.6478200000001</c:v>
                </c:pt>
                <c:pt idx="12">
                  <c:v>7484.7073090000004</c:v>
                </c:pt>
                <c:pt idx="13">
                  <c:v>9867.8231489999998</c:v>
                </c:pt>
                <c:pt idx="14">
                  <c:v>12416.836369999999</c:v>
                </c:pt>
                <c:pt idx="15">
                  <c:v>15161.328654000001</c:v>
                </c:pt>
                <c:pt idx="16">
                  <c:v>18235.900237999998</c:v>
                </c:pt>
                <c:pt idx="17">
                  <c:v>17221.645135000002</c:v>
                </c:pt>
                <c:pt idx="18">
                  <c:v>20508.894980000001</c:v>
                </c:pt>
                <c:pt idx="19">
                  <c:v>23750.803739999999</c:v>
                </c:pt>
                <c:pt idx="20">
                  <c:v>27063.287495999997</c:v>
                </c:pt>
                <c:pt idx="22">
                  <c:v>-2453.0771620000005</c:v>
                </c:pt>
                <c:pt idx="23">
                  <c:v>-2626.0892190000004</c:v>
                </c:pt>
                <c:pt idx="24">
                  <c:v>-4491.6643510000004</c:v>
                </c:pt>
                <c:pt idx="25">
                  <c:v>-6752.6902329999994</c:v>
                </c:pt>
                <c:pt idx="26">
                  <c:v>-8676.0905020000009</c:v>
                </c:pt>
                <c:pt idx="27">
                  <c:v>-9937.7700269999987</c:v>
                </c:pt>
                <c:pt idx="28">
                  <c:v>-9540.9770470000021</c:v>
                </c:pt>
                <c:pt idx="29">
                  <c:v>-12166.176605999999</c:v>
                </c:pt>
                <c:pt idx="30">
                  <c:v>-14425.324205999999</c:v>
                </c:pt>
                <c:pt idx="31">
                  <c:v>-17749.745034999996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'Africa by comm'!$A$9</c:f>
              <c:strCache>
                <c:ptCount val="1"/>
                <c:pt idx="0">
                  <c:v>ECCAS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'Africa by comm'!$B$2:$AG$3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comm'!$B$9:$AG$9</c:f>
              <c:numCache>
                <c:formatCode>0</c:formatCode>
                <c:ptCount val="32"/>
                <c:pt idx="0">
                  <c:v>20925.727711999996</c:v>
                </c:pt>
                <c:pt idx="1">
                  <c:v>29044.058456999999</c:v>
                </c:pt>
                <c:pt idx="2">
                  <c:v>43971.587048999994</c:v>
                </c:pt>
                <c:pt idx="3">
                  <c:v>59457.900195000002</c:v>
                </c:pt>
                <c:pt idx="4">
                  <c:v>71926.317426000009</c:v>
                </c:pt>
                <c:pt idx="5">
                  <c:v>113922.04087000003</c:v>
                </c:pt>
                <c:pt idx="6">
                  <c:v>68230.057197000002</c:v>
                </c:pt>
                <c:pt idx="7">
                  <c:v>90309.913972999988</c:v>
                </c:pt>
                <c:pt idx="8">
                  <c:v>107422.173043</c:v>
                </c:pt>
                <c:pt idx="9">
                  <c:v>121889.418578</c:v>
                </c:pt>
                <c:pt idx="11">
                  <c:v>10822.040256</c:v>
                </c:pt>
                <c:pt idx="12">
                  <c:v>13118.218130000001</c:v>
                </c:pt>
                <c:pt idx="13">
                  <c:v>15606.725216000001</c:v>
                </c:pt>
                <c:pt idx="14">
                  <c:v>22263.146762999997</c:v>
                </c:pt>
                <c:pt idx="15">
                  <c:v>26636.005296000003</c:v>
                </c:pt>
                <c:pt idx="16">
                  <c:v>36854.456532000004</c:v>
                </c:pt>
                <c:pt idx="17">
                  <c:v>36568.480366999996</c:v>
                </c:pt>
                <c:pt idx="18">
                  <c:v>36750.220904000002</c:v>
                </c:pt>
                <c:pt idx="19">
                  <c:v>38571.450127999997</c:v>
                </c:pt>
                <c:pt idx="20">
                  <c:v>42168.467410000005</c:v>
                </c:pt>
                <c:pt idx="22">
                  <c:v>10103.687455999996</c:v>
                </c:pt>
                <c:pt idx="23">
                  <c:v>15925.840326999998</c:v>
                </c:pt>
                <c:pt idx="24">
                  <c:v>28364.861832999995</c:v>
                </c:pt>
                <c:pt idx="25">
                  <c:v>37194.753432000005</c:v>
                </c:pt>
                <c:pt idx="26">
                  <c:v>45290.312130000006</c:v>
                </c:pt>
                <c:pt idx="27">
                  <c:v>77067.584338000015</c:v>
                </c:pt>
                <c:pt idx="28">
                  <c:v>31661.576830000005</c:v>
                </c:pt>
                <c:pt idx="29">
                  <c:v>53559.693068999986</c:v>
                </c:pt>
                <c:pt idx="30">
                  <c:v>68850.722915000006</c:v>
                </c:pt>
                <c:pt idx="31">
                  <c:v>79720.951168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'Africa by comm'!$A$10</c:f>
              <c:strCache>
                <c:ptCount val="1"/>
                <c:pt idx="0">
                  <c:v>ECOWAS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'Africa by comm'!$B$2:$AG$3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comm'!$B$10:$AG$10</c:f>
              <c:numCache>
                <c:formatCode>0</c:formatCode>
                <c:ptCount val="32"/>
                <c:pt idx="0">
                  <c:v>36759.969595000002</c:v>
                </c:pt>
                <c:pt idx="1">
                  <c:v>48072.391812999995</c:v>
                </c:pt>
                <c:pt idx="2">
                  <c:v>60318.433289000001</c:v>
                </c:pt>
                <c:pt idx="3">
                  <c:v>77342.962174</c:v>
                </c:pt>
                <c:pt idx="4">
                  <c:v>88897.233978999997</c:v>
                </c:pt>
                <c:pt idx="5">
                  <c:v>111968.670904</c:v>
                </c:pt>
                <c:pt idx="6">
                  <c:v>71172.182180000003</c:v>
                </c:pt>
                <c:pt idx="7">
                  <c:v>104522.52453900001</c:v>
                </c:pt>
                <c:pt idx="8">
                  <c:v>136348.17291499997</c:v>
                </c:pt>
                <c:pt idx="9">
                  <c:v>136415.58059399997</c:v>
                </c:pt>
                <c:pt idx="11">
                  <c:v>32653.022953999996</c:v>
                </c:pt>
                <c:pt idx="12">
                  <c:v>36232.113226000001</c:v>
                </c:pt>
                <c:pt idx="13">
                  <c:v>43762.721090999999</c:v>
                </c:pt>
                <c:pt idx="14">
                  <c:v>55134.219252999996</c:v>
                </c:pt>
                <c:pt idx="15">
                  <c:v>71291.608155000009</c:v>
                </c:pt>
                <c:pt idx="16">
                  <c:v>95297.77274</c:v>
                </c:pt>
                <c:pt idx="17">
                  <c:v>79754.709050000005</c:v>
                </c:pt>
                <c:pt idx="18">
                  <c:v>93684.254942</c:v>
                </c:pt>
                <c:pt idx="19">
                  <c:v>123724.36057200001</c:v>
                </c:pt>
                <c:pt idx="20">
                  <c:v>123479.60249399999</c:v>
                </c:pt>
                <c:pt idx="22">
                  <c:v>4106.9466410000059</c:v>
                </c:pt>
                <c:pt idx="23">
                  <c:v>11840.278586999993</c:v>
                </c:pt>
                <c:pt idx="24">
                  <c:v>16555.712198000001</c:v>
                </c:pt>
                <c:pt idx="25">
                  <c:v>22208.742921000005</c:v>
                </c:pt>
                <c:pt idx="26">
                  <c:v>17605.625823999988</c:v>
                </c:pt>
                <c:pt idx="27">
                  <c:v>16670.898163999998</c:v>
                </c:pt>
                <c:pt idx="28">
                  <c:v>-8582.5268700000015</c:v>
                </c:pt>
                <c:pt idx="29">
                  <c:v>10838.269597000006</c:v>
                </c:pt>
                <c:pt idx="30">
                  <c:v>12623.812342999969</c:v>
                </c:pt>
                <c:pt idx="31">
                  <c:v>12935.978099999978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'Africa by comm'!$A$11</c:f>
              <c:strCache>
                <c:ptCount val="1"/>
                <c:pt idx="0">
                  <c:v>IGAD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'Africa by comm'!$B$2:$AG$3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comm'!$B$11:$AG$11</c:f>
              <c:numCache>
                <c:formatCode>0</c:formatCode>
                <c:ptCount val="32"/>
                <c:pt idx="0">
                  <c:v>6320.2945719999998</c:v>
                </c:pt>
                <c:pt idx="1">
                  <c:v>8133.9285140000002</c:v>
                </c:pt>
                <c:pt idx="2">
                  <c:v>10301.106392</c:v>
                </c:pt>
                <c:pt idx="3">
                  <c:v>11694.099947000002</c:v>
                </c:pt>
                <c:pt idx="4">
                  <c:v>14860.178128</c:v>
                </c:pt>
                <c:pt idx="5">
                  <c:v>21191.784383999999</c:v>
                </c:pt>
                <c:pt idx="6">
                  <c:v>15337.636950000002</c:v>
                </c:pt>
                <c:pt idx="7">
                  <c:v>18247.85644</c:v>
                </c:pt>
                <c:pt idx="8">
                  <c:v>22707.489089000002</c:v>
                </c:pt>
                <c:pt idx="9">
                  <c:v>22896.156021000003</c:v>
                </c:pt>
                <c:pt idx="11">
                  <c:v>9613.3900420000009</c:v>
                </c:pt>
                <c:pt idx="12">
                  <c:v>11516.180648999998</c:v>
                </c:pt>
                <c:pt idx="13">
                  <c:v>16631.231963000002</c:v>
                </c:pt>
                <c:pt idx="14">
                  <c:v>20052.392163</c:v>
                </c:pt>
                <c:pt idx="15">
                  <c:v>22280.291989999998</c:v>
                </c:pt>
                <c:pt idx="16">
                  <c:v>25538.227806999999</c:v>
                </c:pt>
                <c:pt idx="17">
                  <c:v>24468.691358</c:v>
                </c:pt>
                <c:pt idx="18">
                  <c:v>27898.167590000001</c:v>
                </c:pt>
                <c:pt idx="19">
                  <c:v>30653.333479999998</c:v>
                </c:pt>
                <c:pt idx="20">
                  <c:v>35588.324256</c:v>
                </c:pt>
                <c:pt idx="22">
                  <c:v>-3293.0954700000011</c:v>
                </c:pt>
                <c:pt idx="23">
                  <c:v>-3382.2521349999979</c:v>
                </c:pt>
                <c:pt idx="24">
                  <c:v>-6330.1255710000023</c:v>
                </c:pt>
                <c:pt idx="25">
                  <c:v>-8358.292215999998</c:v>
                </c:pt>
                <c:pt idx="26">
                  <c:v>-7420.1138619999983</c:v>
                </c:pt>
                <c:pt idx="27">
                  <c:v>-4346.4434230000006</c:v>
                </c:pt>
                <c:pt idx="28">
                  <c:v>-9131.0544079999981</c:v>
                </c:pt>
                <c:pt idx="29">
                  <c:v>-9650.3111500000014</c:v>
                </c:pt>
                <c:pt idx="30">
                  <c:v>-7945.8443909999951</c:v>
                </c:pt>
                <c:pt idx="31">
                  <c:v>-12692.168234999997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'Africa by comm'!$A$12</c:f>
              <c:strCache>
                <c:ptCount val="1"/>
                <c:pt idx="0">
                  <c:v>SADC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'Africa by comm'!$B$2:$AG$3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comm'!$B$12:$AG$12</c:f>
              <c:numCache>
                <c:formatCode>0</c:formatCode>
                <c:ptCount val="32"/>
                <c:pt idx="0">
                  <c:v>66415.435496000006</c:v>
                </c:pt>
                <c:pt idx="1">
                  <c:v>85693.893321999989</c:v>
                </c:pt>
                <c:pt idx="2">
                  <c:v>102256.53232699999</c:v>
                </c:pt>
                <c:pt idx="3">
                  <c:v>121223.439971</c:v>
                </c:pt>
                <c:pt idx="4">
                  <c:v>150712.00110099997</c:v>
                </c:pt>
                <c:pt idx="5">
                  <c:v>195690.12942799999</c:v>
                </c:pt>
                <c:pt idx="6">
                  <c:v>137669.912067</c:v>
                </c:pt>
                <c:pt idx="7">
                  <c:v>179168.96988699996</c:v>
                </c:pt>
                <c:pt idx="8">
                  <c:v>227084.37961300006</c:v>
                </c:pt>
                <c:pt idx="9">
                  <c:v>245440.847289</c:v>
                </c:pt>
                <c:pt idx="11">
                  <c:v>47733.333021999999</c:v>
                </c:pt>
                <c:pt idx="12">
                  <c:v>61098.447276999999</c:v>
                </c:pt>
                <c:pt idx="13">
                  <c:v>76015.483449000007</c:v>
                </c:pt>
                <c:pt idx="14">
                  <c:v>97201.753536999982</c:v>
                </c:pt>
                <c:pt idx="15">
                  <c:v>108592.91649800001</c:v>
                </c:pt>
                <c:pt idx="16">
                  <c:v>128628.25955600002</c:v>
                </c:pt>
                <c:pt idx="17">
                  <c:v>104683.20748500001</c:v>
                </c:pt>
                <c:pt idx="18">
                  <c:v>128145.01354500001</c:v>
                </c:pt>
                <c:pt idx="19">
                  <c:v>154072.40786000001</c:v>
                </c:pt>
                <c:pt idx="20">
                  <c:v>168003.22341399998</c:v>
                </c:pt>
                <c:pt idx="22">
                  <c:v>18682.102474000007</c:v>
                </c:pt>
                <c:pt idx="23">
                  <c:v>24595.44604499999</c:v>
                </c:pt>
                <c:pt idx="24">
                  <c:v>26241.048877999987</c:v>
                </c:pt>
                <c:pt idx="25">
                  <c:v>24021.686434000017</c:v>
                </c:pt>
                <c:pt idx="26">
                  <c:v>42119.084602999967</c:v>
                </c:pt>
                <c:pt idx="27">
                  <c:v>67061.869871999967</c:v>
                </c:pt>
                <c:pt idx="28">
                  <c:v>32986.704581999991</c:v>
                </c:pt>
                <c:pt idx="29">
                  <c:v>51023.956341999947</c:v>
                </c:pt>
                <c:pt idx="30">
                  <c:v>73011.971753000049</c:v>
                </c:pt>
                <c:pt idx="31">
                  <c:v>77437.623875000019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68144384"/>
        <c:axId val="-1868147648"/>
      </c:lineChart>
      <c:catAx>
        <c:axId val="-186814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814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8147648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8144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"/>
          <c:y val="0.93246187363834421"/>
          <c:w val="0.56020408163265301"/>
          <c:h val="5.22875816993464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722618006082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65233145060499E-2"/>
          <c:y val="0.16180371352785147"/>
          <c:w val="0.54762010870091749"/>
          <c:h val="0.7320954907161804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'Africa by comm'!$A$6:$A$12</c:f>
              <c:strCache>
                <c:ptCount val="7"/>
                <c:pt idx="0">
                  <c:v>CEN-SAD</c:v>
                </c:pt>
                <c:pt idx="1">
                  <c:v>COMESA</c:v>
                </c:pt>
                <c:pt idx="2">
                  <c:v>EAC</c:v>
                </c:pt>
                <c:pt idx="3">
                  <c:v>ECCAS</c:v>
                </c:pt>
                <c:pt idx="4">
                  <c:v>ECOWAS</c:v>
                </c:pt>
                <c:pt idx="5">
                  <c:v>IGAD</c:v>
                </c:pt>
                <c:pt idx="6">
                  <c:v>SADC</c:v>
                </c:pt>
              </c:strCache>
            </c:strRef>
          </c:cat>
          <c:val>
            <c:numRef>
              <c:f>'Africa by comm'!$K$47:$K$54</c:f>
              <c:numCache>
                <c:formatCode>0.0%</c:formatCode>
                <c:ptCount val="8"/>
                <c:pt idx="0">
                  <c:v>3.4515608656639878E-2</c:v>
                </c:pt>
                <c:pt idx="1">
                  <c:v>0.49988030169694037</c:v>
                </c:pt>
                <c:pt idx="2">
                  <c:v>0.23246484944026102</c:v>
                </c:pt>
                <c:pt idx="3">
                  <c:v>3.1235553657872922E-2</c:v>
                </c:pt>
                <c:pt idx="4">
                  <c:v>0.14087095843240943</c:v>
                </c:pt>
                <c:pt idx="5">
                  <c:v>0.22316320433539563</c:v>
                </c:pt>
                <c:pt idx="6">
                  <c:v>5.0218645330130367E-2</c:v>
                </c:pt>
                <c:pt idx="7">
                  <c:v>0.35501044126820319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404907719868352"/>
          <c:y val="1.3262599469496022E-2"/>
          <c:w val="0.24007978169395494"/>
          <c:h val="0.970822281167108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0816326530612E-2"/>
          <c:y val="5.6645000691467294E-2"/>
          <c:w val="0.91530612244897958"/>
          <c:h val="0.82788847164452195"/>
        </c:manualLayout>
      </c:layout>
      <c:lineChart>
        <c:grouping val="standard"/>
        <c:varyColors val="0"/>
        <c:ser>
          <c:idx val="1"/>
          <c:order val="0"/>
          <c:tx>
            <c:strRef>
              <c:f>Agri!$A$6</c:f>
              <c:strCache>
                <c:ptCount val="1"/>
                <c:pt idx="0">
                  <c:v>CEN-SAD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Agri!$B$2:$AG$3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Agri!$B$6:$AG$6</c:f>
              <c:numCache>
                <c:formatCode>0</c:formatCode>
                <c:ptCount val="32"/>
                <c:pt idx="0">
                  <c:v>15332.006305999997</c:v>
                </c:pt>
                <c:pt idx="1">
                  <c:v>17069.951445999999</c:v>
                </c:pt>
                <c:pt idx="2">
                  <c:v>17675.552594999994</c:v>
                </c:pt>
                <c:pt idx="3">
                  <c:v>19247.139738000005</c:v>
                </c:pt>
                <c:pt idx="4">
                  <c:v>22881.113841000002</c:v>
                </c:pt>
                <c:pt idx="5">
                  <c:v>26564.470119999994</c:v>
                </c:pt>
                <c:pt idx="6">
                  <c:v>24584.885713</c:v>
                </c:pt>
                <c:pt idx="7">
                  <c:v>28279.621084999988</c:v>
                </c:pt>
                <c:pt idx="8">
                  <c:v>32850.287649999998</c:v>
                </c:pt>
                <c:pt idx="9">
                  <c:v>30584.898193000001</c:v>
                </c:pt>
                <c:pt idx="11">
                  <c:v>15037.613691999999</c:v>
                </c:pt>
                <c:pt idx="12">
                  <c:v>17091.825917000002</c:v>
                </c:pt>
                <c:pt idx="13">
                  <c:v>19363.586688999996</c:v>
                </c:pt>
                <c:pt idx="14">
                  <c:v>21482.494046000003</c:v>
                </c:pt>
                <c:pt idx="15">
                  <c:v>29485.875603000004</c:v>
                </c:pt>
                <c:pt idx="16">
                  <c:v>38463.141409000003</c:v>
                </c:pt>
                <c:pt idx="17">
                  <c:v>34515.049766000004</c:v>
                </c:pt>
                <c:pt idx="18">
                  <c:v>42388.231297999992</c:v>
                </c:pt>
                <c:pt idx="19">
                  <c:v>51682.501924999997</c:v>
                </c:pt>
                <c:pt idx="20">
                  <c:v>54541.718604000002</c:v>
                </c:pt>
                <c:pt idx="22">
                  <c:v>294.3926139999985</c:v>
                </c:pt>
                <c:pt idx="23">
                  <c:v>-21.874471000002814</c:v>
                </c:pt>
                <c:pt idx="24">
                  <c:v>-1688.0340940000024</c:v>
                </c:pt>
                <c:pt idx="25">
                  <c:v>-2235.3543079999981</c:v>
                </c:pt>
                <c:pt idx="26">
                  <c:v>-6604.7617620000019</c:v>
                </c:pt>
                <c:pt idx="27">
                  <c:v>-11898.671289000009</c:v>
                </c:pt>
                <c:pt idx="28">
                  <c:v>-9930.1640530000041</c:v>
                </c:pt>
                <c:pt idx="29">
                  <c:v>-14108.610213000004</c:v>
                </c:pt>
                <c:pt idx="30">
                  <c:v>-18832.214274999998</c:v>
                </c:pt>
                <c:pt idx="31">
                  <c:v>-23956.820411000001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Agri!$A$7</c:f>
              <c:strCache>
                <c:ptCount val="1"/>
                <c:pt idx="0">
                  <c:v>COMESA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Agri!$B$2:$AG$3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Agri!$B$7:$AG$7</c:f>
              <c:numCache>
                <c:formatCode>0</c:formatCode>
                <c:ptCount val="32"/>
                <c:pt idx="0">
                  <c:v>7647.0380520000008</c:v>
                </c:pt>
                <c:pt idx="1">
                  <c:v>8601.0762950000008</c:v>
                </c:pt>
                <c:pt idx="2">
                  <c:v>9345.2635390000014</c:v>
                </c:pt>
                <c:pt idx="3">
                  <c:v>9661.5222639999993</c:v>
                </c:pt>
                <c:pt idx="4">
                  <c:v>11617.699708</c:v>
                </c:pt>
                <c:pt idx="5">
                  <c:v>12911.049536</c:v>
                </c:pt>
                <c:pt idx="6">
                  <c:v>12429.969076000003</c:v>
                </c:pt>
                <c:pt idx="7">
                  <c:v>13775.183992000002</c:v>
                </c:pt>
                <c:pt idx="8">
                  <c:v>15858.089103</c:v>
                </c:pt>
                <c:pt idx="9">
                  <c:v>15926.293361000002</c:v>
                </c:pt>
                <c:pt idx="11">
                  <c:v>7841.8123699999996</c:v>
                </c:pt>
                <c:pt idx="12">
                  <c:v>8797.4951819999987</c:v>
                </c:pt>
                <c:pt idx="13">
                  <c:v>9984.0836639999998</c:v>
                </c:pt>
                <c:pt idx="14">
                  <c:v>11628.423460000004</c:v>
                </c:pt>
                <c:pt idx="15">
                  <c:v>15379.136019000003</c:v>
                </c:pt>
                <c:pt idx="16">
                  <c:v>20420.603120999993</c:v>
                </c:pt>
                <c:pt idx="17">
                  <c:v>19201.976504999995</c:v>
                </c:pt>
                <c:pt idx="18">
                  <c:v>24570.742749000001</c:v>
                </c:pt>
                <c:pt idx="19">
                  <c:v>28618.438946999999</c:v>
                </c:pt>
                <c:pt idx="20">
                  <c:v>30145.660719</c:v>
                </c:pt>
                <c:pt idx="22">
                  <c:v>-194.77431799999886</c:v>
                </c:pt>
                <c:pt idx="23">
                  <c:v>-196.41888699999799</c:v>
                </c:pt>
                <c:pt idx="24">
                  <c:v>-638.82012499999837</c:v>
                </c:pt>
                <c:pt idx="25">
                  <c:v>-1966.9011960000043</c:v>
                </c:pt>
                <c:pt idx="26">
                  <c:v>-3761.4363110000031</c:v>
                </c:pt>
                <c:pt idx="27">
                  <c:v>-7509.5535849999924</c:v>
                </c:pt>
                <c:pt idx="28">
                  <c:v>-6772.007428999992</c:v>
                </c:pt>
                <c:pt idx="29">
                  <c:v>-10795.558756999999</c:v>
                </c:pt>
                <c:pt idx="30">
                  <c:v>-12760.349843999998</c:v>
                </c:pt>
                <c:pt idx="31">
                  <c:v>-14219.367357999998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Agri!$A$8</c:f>
              <c:strCache>
                <c:ptCount val="1"/>
                <c:pt idx="0">
                  <c:v>EAC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Agri!$B$2:$AG$3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Agri!$B$8:$AG$8</c:f>
              <c:numCache>
                <c:formatCode>0</c:formatCode>
                <c:ptCount val="32"/>
                <c:pt idx="0">
                  <c:v>2491.486582</c:v>
                </c:pt>
                <c:pt idx="1">
                  <c:v>2787.6376249999998</c:v>
                </c:pt>
                <c:pt idx="2">
                  <c:v>3202.2159469999997</c:v>
                </c:pt>
                <c:pt idx="3">
                  <c:v>3372.0819200000005</c:v>
                </c:pt>
                <c:pt idx="4">
                  <c:v>3925.5873390000002</c:v>
                </c:pt>
                <c:pt idx="5">
                  <c:v>4792.7416290000001</c:v>
                </c:pt>
                <c:pt idx="6">
                  <c:v>4680.4903860000004</c:v>
                </c:pt>
                <c:pt idx="7">
                  <c:v>4932.971372</c:v>
                </c:pt>
                <c:pt idx="8">
                  <c:v>5768.1544750000003</c:v>
                </c:pt>
                <c:pt idx="9">
                  <c:v>5878.1108860000004</c:v>
                </c:pt>
                <c:pt idx="11">
                  <c:v>898.79107199999999</c:v>
                </c:pt>
                <c:pt idx="12">
                  <c:v>1187.6267230000001</c:v>
                </c:pt>
                <c:pt idx="13">
                  <c:v>1178.8694619999999</c:v>
                </c:pt>
                <c:pt idx="14">
                  <c:v>1749.2683099999999</c:v>
                </c:pt>
                <c:pt idx="15">
                  <c:v>1981.8403210000001</c:v>
                </c:pt>
                <c:pt idx="16">
                  <c:v>2274.2537950000001</c:v>
                </c:pt>
                <c:pt idx="17">
                  <c:v>2592.9546650000002</c:v>
                </c:pt>
                <c:pt idx="18">
                  <c:v>2727.2174619999996</c:v>
                </c:pt>
                <c:pt idx="19">
                  <c:v>3498.8219050000007</c:v>
                </c:pt>
                <c:pt idx="20">
                  <c:v>3657.9068440000001</c:v>
                </c:pt>
                <c:pt idx="22">
                  <c:v>1592.69551</c:v>
                </c:pt>
                <c:pt idx="23">
                  <c:v>1600.0109019999998</c:v>
                </c:pt>
                <c:pt idx="24">
                  <c:v>2023.3464849999998</c:v>
                </c:pt>
                <c:pt idx="25">
                  <c:v>1622.8136100000006</c:v>
                </c:pt>
                <c:pt idx="26">
                  <c:v>1943.747018</c:v>
                </c:pt>
                <c:pt idx="27">
                  <c:v>2518.487834</c:v>
                </c:pt>
                <c:pt idx="28">
                  <c:v>2087.5357210000002</c:v>
                </c:pt>
                <c:pt idx="29">
                  <c:v>2205.7539100000004</c:v>
                </c:pt>
                <c:pt idx="30">
                  <c:v>2269.3325699999996</c:v>
                </c:pt>
                <c:pt idx="31">
                  <c:v>2220.2040420000003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Agri!$A$9</c:f>
              <c:strCache>
                <c:ptCount val="1"/>
                <c:pt idx="0">
                  <c:v>ECCAS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Agri!$B$2:$AG$3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Agri!$B$9:$AG$9</c:f>
              <c:numCache>
                <c:formatCode>0</c:formatCode>
                <c:ptCount val="32"/>
                <c:pt idx="0">
                  <c:v>2406.5268079999996</c:v>
                </c:pt>
                <c:pt idx="1">
                  <c:v>2665.6206240000006</c:v>
                </c:pt>
                <c:pt idx="2">
                  <c:v>2932.4730520000003</c:v>
                </c:pt>
                <c:pt idx="3">
                  <c:v>3127.5953849999996</c:v>
                </c:pt>
                <c:pt idx="4">
                  <c:v>3698.6855350000001</c:v>
                </c:pt>
                <c:pt idx="5">
                  <c:v>3865.7048119999995</c:v>
                </c:pt>
                <c:pt idx="6">
                  <c:v>3235.2076229999998</c:v>
                </c:pt>
                <c:pt idx="7">
                  <c:v>3615.3184320000005</c:v>
                </c:pt>
                <c:pt idx="8">
                  <c:v>3578.9999680000001</c:v>
                </c:pt>
                <c:pt idx="9">
                  <c:v>3480.4470510000001</c:v>
                </c:pt>
                <c:pt idx="11">
                  <c:v>2330.1665700000003</c:v>
                </c:pt>
                <c:pt idx="12">
                  <c:v>2621.925976</c:v>
                </c:pt>
                <c:pt idx="13">
                  <c:v>2919.3528649999998</c:v>
                </c:pt>
                <c:pt idx="14">
                  <c:v>3557.7981100000006</c:v>
                </c:pt>
                <c:pt idx="15">
                  <c:v>4493.6422560000001</c:v>
                </c:pt>
                <c:pt idx="16">
                  <c:v>6090.725292000001</c:v>
                </c:pt>
                <c:pt idx="17">
                  <c:v>5588.1080149999989</c:v>
                </c:pt>
                <c:pt idx="18">
                  <c:v>6266.9793269999991</c:v>
                </c:pt>
                <c:pt idx="19">
                  <c:v>8066.5243550000005</c:v>
                </c:pt>
                <c:pt idx="20">
                  <c:v>8478.7716870000004</c:v>
                </c:pt>
                <c:pt idx="22">
                  <c:v>76.360237999999299</c:v>
                </c:pt>
                <c:pt idx="23">
                  <c:v>43.694648000000598</c:v>
                </c:pt>
                <c:pt idx="24">
                  <c:v>13.120187000000442</c:v>
                </c:pt>
                <c:pt idx="25">
                  <c:v>-430.20272500000101</c:v>
                </c:pt>
                <c:pt idx="26">
                  <c:v>-794.95672100000002</c:v>
                </c:pt>
                <c:pt idx="27">
                  <c:v>-2225.0204800000015</c:v>
                </c:pt>
                <c:pt idx="28">
                  <c:v>-2352.9003919999991</c:v>
                </c:pt>
                <c:pt idx="29">
                  <c:v>-2651.6608949999986</c:v>
                </c:pt>
                <c:pt idx="30">
                  <c:v>-4487.5243870000004</c:v>
                </c:pt>
                <c:pt idx="31">
                  <c:v>-4998.3246360000003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Agri!$A$10</c:f>
              <c:strCache>
                <c:ptCount val="1"/>
                <c:pt idx="0">
                  <c:v>ECOWAS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Agri!$B$2:$AG$3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Agri!$B$10:$AG$10</c:f>
              <c:numCache>
                <c:formatCode>0</c:formatCode>
                <c:ptCount val="32"/>
                <c:pt idx="0">
                  <c:v>8344.1992790000004</c:v>
                </c:pt>
                <c:pt idx="1">
                  <c:v>8781.600926000001</c:v>
                </c:pt>
                <c:pt idx="2">
                  <c:v>8659.9861599999986</c:v>
                </c:pt>
                <c:pt idx="3">
                  <c:v>9129.8233689999997</c:v>
                </c:pt>
                <c:pt idx="4">
                  <c:v>10692.132297999997</c:v>
                </c:pt>
                <c:pt idx="5">
                  <c:v>12797.410363000001</c:v>
                </c:pt>
                <c:pt idx="6">
                  <c:v>11858.738791999998</c:v>
                </c:pt>
                <c:pt idx="7">
                  <c:v>14464.663561000001</c:v>
                </c:pt>
                <c:pt idx="8">
                  <c:v>18278.594397000001</c:v>
                </c:pt>
                <c:pt idx="9">
                  <c:v>16556.896193</c:v>
                </c:pt>
                <c:pt idx="11">
                  <c:v>5879.7049360000001</c:v>
                </c:pt>
                <c:pt idx="12">
                  <c:v>6567.5670699999991</c:v>
                </c:pt>
                <c:pt idx="13">
                  <c:v>7576.8506289999996</c:v>
                </c:pt>
                <c:pt idx="14">
                  <c:v>7735.1115999999993</c:v>
                </c:pt>
                <c:pt idx="15">
                  <c:v>10198.012355999999</c:v>
                </c:pt>
                <c:pt idx="16">
                  <c:v>13749.082429999999</c:v>
                </c:pt>
                <c:pt idx="17">
                  <c:v>12323.672593000001</c:v>
                </c:pt>
                <c:pt idx="18">
                  <c:v>14095.535425999997</c:v>
                </c:pt>
                <c:pt idx="19">
                  <c:v>17970.637932000001</c:v>
                </c:pt>
                <c:pt idx="20">
                  <c:v>19505.942848999999</c:v>
                </c:pt>
                <c:pt idx="22">
                  <c:v>2464.4943430000003</c:v>
                </c:pt>
                <c:pt idx="23">
                  <c:v>2214.0338560000018</c:v>
                </c:pt>
                <c:pt idx="24">
                  <c:v>1083.135530999999</c:v>
                </c:pt>
                <c:pt idx="25">
                  <c:v>1394.7117690000005</c:v>
                </c:pt>
                <c:pt idx="26">
                  <c:v>494.11994199999754</c:v>
                </c:pt>
                <c:pt idx="27">
                  <c:v>-951.6720669999977</c:v>
                </c:pt>
                <c:pt idx="28">
                  <c:v>-464.93380100000286</c:v>
                </c:pt>
                <c:pt idx="29">
                  <c:v>369.12813500000448</c:v>
                </c:pt>
                <c:pt idx="30">
                  <c:v>307.9564649999993</c:v>
                </c:pt>
                <c:pt idx="31">
                  <c:v>-2949.0466559999986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Agri!$A$11</c:f>
              <c:strCache>
                <c:ptCount val="1"/>
                <c:pt idx="0">
                  <c:v>IGAD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Agri!$B$2:$AG$3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Agri!$B$11:$AG$11</c:f>
              <c:numCache>
                <c:formatCode>0</c:formatCode>
                <c:ptCount val="32"/>
                <c:pt idx="0">
                  <c:v>2914.4150280000003</c:v>
                </c:pt>
                <c:pt idx="1">
                  <c:v>3347.2396940000003</c:v>
                </c:pt>
                <c:pt idx="2">
                  <c:v>3725.6519119999998</c:v>
                </c:pt>
                <c:pt idx="3">
                  <c:v>4046.7260320000005</c:v>
                </c:pt>
                <c:pt idx="4">
                  <c:v>4540.6645670000007</c:v>
                </c:pt>
                <c:pt idx="5">
                  <c:v>5617.3561040000004</c:v>
                </c:pt>
                <c:pt idx="6">
                  <c:v>5338.2960390000007</c:v>
                </c:pt>
                <c:pt idx="7">
                  <c:v>5938.0408219999999</c:v>
                </c:pt>
                <c:pt idx="8">
                  <c:v>6975.4816920000003</c:v>
                </c:pt>
                <c:pt idx="9">
                  <c:v>6997.5575910000007</c:v>
                </c:pt>
                <c:pt idx="11">
                  <c:v>1689.5163770000001</c:v>
                </c:pt>
                <c:pt idx="12">
                  <c:v>1824.7813469999999</c:v>
                </c:pt>
                <c:pt idx="13">
                  <c:v>2146.67137</c:v>
                </c:pt>
                <c:pt idx="14">
                  <c:v>2801.4067769999997</c:v>
                </c:pt>
                <c:pt idx="15">
                  <c:v>3241.5833860000002</c:v>
                </c:pt>
                <c:pt idx="16">
                  <c:v>4471.9098919999997</c:v>
                </c:pt>
                <c:pt idx="17">
                  <c:v>4598.1462160000001</c:v>
                </c:pt>
                <c:pt idx="18">
                  <c:v>5287.285022</c:v>
                </c:pt>
                <c:pt idx="19">
                  <c:v>6477.8066870000002</c:v>
                </c:pt>
                <c:pt idx="20">
                  <c:v>6332.2905920000003</c:v>
                </c:pt>
                <c:pt idx="22">
                  <c:v>1224.8986510000002</c:v>
                </c:pt>
                <c:pt idx="23">
                  <c:v>1522.4583470000005</c:v>
                </c:pt>
                <c:pt idx="24">
                  <c:v>1578.9805419999998</c:v>
                </c:pt>
                <c:pt idx="25">
                  <c:v>1245.3192550000008</c:v>
                </c:pt>
                <c:pt idx="26">
                  <c:v>1299.0811810000005</c:v>
                </c:pt>
                <c:pt idx="27">
                  <c:v>1145.4462120000007</c:v>
                </c:pt>
                <c:pt idx="28">
                  <c:v>740.14982300000065</c:v>
                </c:pt>
                <c:pt idx="29">
                  <c:v>650.75579999999991</c:v>
                </c:pt>
                <c:pt idx="30">
                  <c:v>497.67500500000006</c:v>
                </c:pt>
                <c:pt idx="31">
                  <c:v>665.2669990000004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Agri!$A$12</c:f>
              <c:strCache>
                <c:ptCount val="1"/>
                <c:pt idx="0">
                  <c:v>SADC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Agri!$B$2:$AG$3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Agri!$B$12:$AG$12</c:f>
              <c:numCache>
                <c:formatCode>0</c:formatCode>
                <c:ptCount val="32"/>
                <c:pt idx="0">
                  <c:v>11182.189910999999</c:v>
                </c:pt>
                <c:pt idx="1">
                  <c:v>12643.632781999999</c:v>
                </c:pt>
                <c:pt idx="2">
                  <c:v>12530.264896999999</c:v>
                </c:pt>
                <c:pt idx="3">
                  <c:v>12565.200656999999</c:v>
                </c:pt>
                <c:pt idx="4">
                  <c:v>14727.173989000001</c:v>
                </c:pt>
                <c:pt idx="5">
                  <c:v>16326.193740999999</c:v>
                </c:pt>
                <c:pt idx="6">
                  <c:v>16135.871622000002</c:v>
                </c:pt>
                <c:pt idx="7">
                  <c:v>17416.96441</c:v>
                </c:pt>
                <c:pt idx="8">
                  <c:v>19795.406819999997</c:v>
                </c:pt>
                <c:pt idx="9">
                  <c:v>19347.071621999999</c:v>
                </c:pt>
                <c:pt idx="11">
                  <c:v>5520.2627649999995</c:v>
                </c:pt>
                <c:pt idx="12">
                  <c:v>6805.173014</c:v>
                </c:pt>
                <c:pt idx="13">
                  <c:v>7707.5181269999994</c:v>
                </c:pt>
                <c:pt idx="14">
                  <c:v>9236.1631800000014</c:v>
                </c:pt>
                <c:pt idx="15">
                  <c:v>11728.818211</c:v>
                </c:pt>
                <c:pt idx="16">
                  <c:v>13860.830407000001</c:v>
                </c:pt>
                <c:pt idx="17">
                  <c:v>12851.259045000003</c:v>
                </c:pt>
                <c:pt idx="18">
                  <c:v>14572.814033000001</c:v>
                </c:pt>
                <c:pt idx="19">
                  <c:v>18845.205574999996</c:v>
                </c:pt>
                <c:pt idx="20">
                  <c:v>19588.579442000002</c:v>
                </c:pt>
                <c:pt idx="22">
                  <c:v>5661.927146</c:v>
                </c:pt>
                <c:pt idx="23">
                  <c:v>5838.4597679999988</c:v>
                </c:pt>
                <c:pt idx="24">
                  <c:v>4822.7467699999997</c:v>
                </c:pt>
                <c:pt idx="25">
                  <c:v>3329.037476999998</c:v>
                </c:pt>
                <c:pt idx="26">
                  <c:v>2998.355778000001</c:v>
                </c:pt>
                <c:pt idx="27">
                  <c:v>2465.3633339999978</c:v>
                </c:pt>
                <c:pt idx="28">
                  <c:v>3284.6125769999999</c:v>
                </c:pt>
                <c:pt idx="29">
                  <c:v>2844.1503769999999</c:v>
                </c:pt>
                <c:pt idx="30">
                  <c:v>950.2012450000002</c:v>
                </c:pt>
                <c:pt idx="31">
                  <c:v>-241.50782000000254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68140576"/>
        <c:axId val="-1870790096"/>
      </c:lineChart>
      <c:catAx>
        <c:axId val="-186814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7079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70790096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81405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795918367346939"/>
          <c:y val="0.93246187363834421"/>
          <c:w val="0.56020408163265301"/>
          <c:h val="5.22875816993464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722618006082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65233145060499E-2"/>
          <c:y val="0.16180371352785147"/>
          <c:w val="0.54762010870091749"/>
          <c:h val="0.7320954907161804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Agri!$A$6:$A$12</c:f>
              <c:strCache>
                <c:ptCount val="7"/>
                <c:pt idx="0">
                  <c:v>CEN-SAD</c:v>
                </c:pt>
                <c:pt idx="1">
                  <c:v>COMESA</c:v>
                </c:pt>
                <c:pt idx="2">
                  <c:v>EAC</c:v>
                </c:pt>
                <c:pt idx="3">
                  <c:v>ECCAS</c:v>
                </c:pt>
                <c:pt idx="4">
                  <c:v>ECOWAS</c:v>
                </c:pt>
                <c:pt idx="5">
                  <c:v>IGAD</c:v>
                </c:pt>
                <c:pt idx="6">
                  <c:v>SADC</c:v>
                </c:pt>
              </c:strCache>
            </c:strRef>
          </c:cat>
          <c:val>
            <c:numRef>
              <c:f>Agri!$K$47:$K$54</c:f>
              <c:numCache>
                <c:formatCode>0.0%</c:formatCode>
                <c:ptCount val="8"/>
                <c:pt idx="0">
                  <c:v>4.4806697856792921E-2</c:v>
                </c:pt>
                <c:pt idx="1">
                  <c:v>0.60391946732792123</c:v>
                </c:pt>
                <c:pt idx="2">
                  <c:v>0.32685135406122007</c:v>
                </c:pt>
                <c:pt idx="3">
                  <c:v>6.76520102010464E-2</c:v>
                </c:pt>
                <c:pt idx="4">
                  <c:v>8.4843087645949805E-2</c:v>
                </c:pt>
                <c:pt idx="5">
                  <c:v>0.2558430178954878</c:v>
                </c:pt>
                <c:pt idx="6">
                  <c:v>9.4566836051249256E-2</c:v>
                </c:pt>
                <c:pt idx="7">
                  <c:v>0.27622380091423254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404907719868352"/>
          <c:y val="1.3262599469496022E-2"/>
          <c:w val="0.24007978169395494"/>
          <c:h val="0.970822281167108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0816326530612E-2"/>
          <c:y val="5.6645000691467294E-2"/>
          <c:w val="0.91530612244897958"/>
          <c:h val="0.82788847164452195"/>
        </c:manualLayout>
      </c:layout>
      <c:lineChart>
        <c:grouping val="standard"/>
        <c:varyColors val="0"/>
        <c:ser>
          <c:idx val="1"/>
          <c:order val="0"/>
          <c:tx>
            <c:strRef>
              <c:f>Food!$A$6</c:f>
              <c:strCache>
                <c:ptCount val="1"/>
                <c:pt idx="0">
                  <c:v>CEN-SAD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Food!$B$2:$AG$3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Food!$B$6:$AG$6</c:f>
              <c:numCache>
                <c:formatCode>0</c:formatCode>
                <c:ptCount val="32"/>
                <c:pt idx="0">
                  <c:v>12429.820944000001</c:v>
                </c:pt>
                <c:pt idx="1">
                  <c:v>13575.641796</c:v>
                </c:pt>
                <c:pt idx="2">
                  <c:v>14104.618935000004</c:v>
                </c:pt>
                <c:pt idx="3">
                  <c:v>15498.655213</c:v>
                </c:pt>
                <c:pt idx="4">
                  <c:v>18807.323503</c:v>
                </c:pt>
                <c:pt idx="5">
                  <c:v>21978.785887999999</c:v>
                </c:pt>
                <c:pt idx="6">
                  <c:v>21364.289772999997</c:v>
                </c:pt>
                <c:pt idx="7">
                  <c:v>23719.369049000001</c:v>
                </c:pt>
                <c:pt idx="8">
                  <c:v>27047.451518999998</c:v>
                </c:pt>
                <c:pt idx="9">
                  <c:v>24821.100726999994</c:v>
                </c:pt>
                <c:pt idx="11">
                  <c:v>13128.886361999999</c:v>
                </c:pt>
                <c:pt idx="12">
                  <c:v>14907.320576</c:v>
                </c:pt>
                <c:pt idx="13">
                  <c:v>16974.176759999998</c:v>
                </c:pt>
                <c:pt idx="14">
                  <c:v>18932.922405000001</c:v>
                </c:pt>
                <c:pt idx="15">
                  <c:v>26115.020089000001</c:v>
                </c:pt>
                <c:pt idx="16">
                  <c:v>34431.101201999991</c:v>
                </c:pt>
                <c:pt idx="17">
                  <c:v>30922.587317000001</c:v>
                </c:pt>
                <c:pt idx="18">
                  <c:v>38183.342438000014</c:v>
                </c:pt>
                <c:pt idx="19">
                  <c:v>47434.406526000006</c:v>
                </c:pt>
                <c:pt idx="20">
                  <c:v>50118.453234000008</c:v>
                </c:pt>
                <c:pt idx="22">
                  <c:v>-699.06541799999832</c:v>
                </c:pt>
                <c:pt idx="23">
                  <c:v>-1331.6787800000002</c:v>
                </c:pt>
                <c:pt idx="24">
                  <c:v>-2869.5578249999944</c:v>
                </c:pt>
                <c:pt idx="25">
                  <c:v>-3434.2671920000012</c:v>
                </c:pt>
                <c:pt idx="26">
                  <c:v>-7307.6965860000018</c:v>
                </c:pt>
                <c:pt idx="27">
                  <c:v>-12452.315313999992</c:v>
                </c:pt>
                <c:pt idx="28">
                  <c:v>-9558.2975440000046</c:v>
                </c:pt>
                <c:pt idx="29">
                  <c:v>-14463.973389000013</c:v>
                </c:pt>
                <c:pt idx="30">
                  <c:v>-20386.955007000008</c:v>
                </c:pt>
                <c:pt idx="31">
                  <c:v>-25297.352507000014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Food!$A$7</c:f>
              <c:strCache>
                <c:ptCount val="1"/>
                <c:pt idx="0">
                  <c:v>COMESA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Food!$B$2:$AG$3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Food!$B$7:$AG$7</c:f>
              <c:numCache>
                <c:formatCode>0</c:formatCode>
                <c:ptCount val="32"/>
                <c:pt idx="0">
                  <c:v>6226.8433329999998</c:v>
                </c:pt>
                <c:pt idx="1">
                  <c:v>6887.5418520000003</c:v>
                </c:pt>
                <c:pt idx="2">
                  <c:v>7456.9727480000001</c:v>
                </c:pt>
                <c:pt idx="3">
                  <c:v>7843.4209030000011</c:v>
                </c:pt>
                <c:pt idx="4">
                  <c:v>9578.8251280000004</c:v>
                </c:pt>
                <c:pt idx="5">
                  <c:v>10610.663321</c:v>
                </c:pt>
                <c:pt idx="6">
                  <c:v>10580.399866</c:v>
                </c:pt>
                <c:pt idx="7">
                  <c:v>11638.604813</c:v>
                </c:pt>
                <c:pt idx="8">
                  <c:v>13266.539048999997</c:v>
                </c:pt>
                <c:pt idx="9">
                  <c:v>13397.685871000001</c:v>
                </c:pt>
                <c:pt idx="11">
                  <c:v>6803.6244979999992</c:v>
                </c:pt>
                <c:pt idx="12">
                  <c:v>7732.4181790000002</c:v>
                </c:pt>
                <c:pt idx="13">
                  <c:v>8748.5483060000006</c:v>
                </c:pt>
                <c:pt idx="14">
                  <c:v>10166.457674000003</c:v>
                </c:pt>
                <c:pt idx="15">
                  <c:v>13495.447556000005</c:v>
                </c:pt>
                <c:pt idx="16">
                  <c:v>18159.178599999996</c:v>
                </c:pt>
                <c:pt idx="17">
                  <c:v>17052.37598199999</c:v>
                </c:pt>
                <c:pt idx="18">
                  <c:v>21968.124737000002</c:v>
                </c:pt>
                <c:pt idx="19">
                  <c:v>26241.015928000001</c:v>
                </c:pt>
                <c:pt idx="20">
                  <c:v>27389.565660999997</c:v>
                </c:pt>
                <c:pt idx="22">
                  <c:v>-576.78116499999942</c:v>
                </c:pt>
                <c:pt idx="23">
                  <c:v>-844.87632699999995</c:v>
                </c:pt>
                <c:pt idx="24">
                  <c:v>-1291.5755580000005</c:v>
                </c:pt>
                <c:pt idx="25">
                  <c:v>-2323.0367710000019</c:v>
                </c:pt>
                <c:pt idx="26">
                  <c:v>-3916.6224280000042</c:v>
                </c:pt>
                <c:pt idx="27">
                  <c:v>-7548.5152789999956</c:v>
                </c:pt>
                <c:pt idx="28">
                  <c:v>-6471.9761159999907</c:v>
                </c:pt>
                <c:pt idx="29">
                  <c:v>-10329.519924000002</c:v>
                </c:pt>
                <c:pt idx="30">
                  <c:v>-12974.476879000003</c:v>
                </c:pt>
                <c:pt idx="31">
                  <c:v>-13991.879789999995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Food!$A$8</c:f>
              <c:strCache>
                <c:ptCount val="1"/>
                <c:pt idx="0">
                  <c:v>EAC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Food!$B$2:$AG$3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Food!$B$8:$AG$8</c:f>
              <c:numCache>
                <c:formatCode>0</c:formatCode>
                <c:ptCount val="32"/>
                <c:pt idx="0">
                  <c:v>1954.1777269999998</c:v>
                </c:pt>
                <c:pt idx="1">
                  <c:v>2111.2644599999999</c:v>
                </c:pt>
                <c:pt idx="2">
                  <c:v>2433.3476329999999</c:v>
                </c:pt>
                <c:pt idx="3">
                  <c:v>2540.2396170000002</c:v>
                </c:pt>
                <c:pt idx="4">
                  <c:v>3021.233338</c:v>
                </c:pt>
                <c:pt idx="5">
                  <c:v>3701.6429330000005</c:v>
                </c:pt>
                <c:pt idx="6">
                  <c:v>3693.8777490000002</c:v>
                </c:pt>
                <c:pt idx="7">
                  <c:v>3928.641721</c:v>
                </c:pt>
                <c:pt idx="8">
                  <c:v>4647.5584120000003</c:v>
                </c:pt>
                <c:pt idx="9">
                  <c:v>4676.1832220000006</c:v>
                </c:pt>
                <c:pt idx="11">
                  <c:v>741.50570699999992</c:v>
                </c:pt>
                <c:pt idx="12">
                  <c:v>1014.090677</c:v>
                </c:pt>
                <c:pt idx="13">
                  <c:v>997.32198399999993</c:v>
                </c:pt>
                <c:pt idx="14">
                  <c:v>1547.9787020000001</c:v>
                </c:pt>
                <c:pt idx="15">
                  <c:v>1738.2750310000001</c:v>
                </c:pt>
                <c:pt idx="16">
                  <c:v>1991.71975</c:v>
                </c:pt>
                <c:pt idx="17">
                  <c:v>2301.3713729999999</c:v>
                </c:pt>
                <c:pt idx="18">
                  <c:v>2384.7725799999998</c:v>
                </c:pt>
                <c:pt idx="19">
                  <c:v>3124.091019</c:v>
                </c:pt>
                <c:pt idx="20">
                  <c:v>3239.1948319999997</c:v>
                </c:pt>
                <c:pt idx="22">
                  <c:v>1212.67202</c:v>
                </c:pt>
                <c:pt idx="23">
                  <c:v>1097.1737829999997</c:v>
                </c:pt>
                <c:pt idx="24">
                  <c:v>1436.0256489999999</c:v>
                </c:pt>
                <c:pt idx="25">
                  <c:v>992.26091500000007</c:v>
                </c:pt>
                <c:pt idx="26">
                  <c:v>1282.9583069999999</c:v>
                </c:pt>
                <c:pt idx="27">
                  <c:v>1709.9231830000006</c:v>
                </c:pt>
                <c:pt idx="28">
                  <c:v>1392.5063760000003</c:v>
                </c:pt>
                <c:pt idx="29">
                  <c:v>1543.8691410000001</c:v>
                </c:pt>
                <c:pt idx="30">
                  <c:v>1523.4673930000004</c:v>
                </c:pt>
                <c:pt idx="31">
                  <c:v>1436.9883900000009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Food!$A$9</c:f>
              <c:strCache>
                <c:ptCount val="1"/>
                <c:pt idx="0">
                  <c:v>ECCAS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Food!$B$2:$AG$3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Food!$B$9:$AG$9</c:f>
              <c:numCache>
                <c:formatCode>0</c:formatCode>
                <c:ptCount val="32"/>
                <c:pt idx="0">
                  <c:v>751.40392200000008</c:v>
                </c:pt>
                <c:pt idx="1">
                  <c:v>715.63622800000007</c:v>
                </c:pt>
                <c:pt idx="2">
                  <c:v>930.95580799999993</c:v>
                </c:pt>
                <c:pt idx="3">
                  <c:v>861.27715799999999</c:v>
                </c:pt>
                <c:pt idx="4">
                  <c:v>1044.5256770000001</c:v>
                </c:pt>
                <c:pt idx="5">
                  <c:v>1206.4428949999997</c:v>
                </c:pt>
                <c:pt idx="6">
                  <c:v>1423.5015450000003</c:v>
                </c:pt>
                <c:pt idx="7">
                  <c:v>1367.7643409999996</c:v>
                </c:pt>
                <c:pt idx="8">
                  <c:v>1333.0511649999996</c:v>
                </c:pt>
                <c:pt idx="9">
                  <c:v>1140.778129</c:v>
                </c:pt>
                <c:pt idx="11">
                  <c:v>2183.0089010000002</c:v>
                </c:pt>
                <c:pt idx="12">
                  <c:v>2415.3333480000001</c:v>
                </c:pt>
                <c:pt idx="13">
                  <c:v>2695.5143069999999</c:v>
                </c:pt>
                <c:pt idx="14">
                  <c:v>3317.9016329999999</c:v>
                </c:pt>
                <c:pt idx="15">
                  <c:v>4201.7509340000006</c:v>
                </c:pt>
                <c:pt idx="16">
                  <c:v>5717.0578940000005</c:v>
                </c:pt>
                <c:pt idx="17">
                  <c:v>5190.0942460000006</c:v>
                </c:pt>
                <c:pt idx="18">
                  <c:v>5833.0371530000002</c:v>
                </c:pt>
                <c:pt idx="19">
                  <c:v>7566.1888690000005</c:v>
                </c:pt>
                <c:pt idx="20">
                  <c:v>7973.1232540000001</c:v>
                </c:pt>
                <c:pt idx="22">
                  <c:v>-1431.6049790000002</c:v>
                </c:pt>
                <c:pt idx="23">
                  <c:v>-1699.69712</c:v>
                </c:pt>
                <c:pt idx="24">
                  <c:v>-1764.558499</c:v>
                </c:pt>
                <c:pt idx="25">
                  <c:v>-2456.6244750000001</c:v>
                </c:pt>
                <c:pt idx="26">
                  <c:v>-3157.2252570000005</c:v>
                </c:pt>
                <c:pt idx="27">
                  <c:v>-4510.6149990000013</c:v>
                </c:pt>
                <c:pt idx="28">
                  <c:v>-3766.5927010000005</c:v>
                </c:pt>
                <c:pt idx="29">
                  <c:v>-4465.2728120000011</c:v>
                </c:pt>
                <c:pt idx="30">
                  <c:v>-6233.1377040000007</c:v>
                </c:pt>
                <c:pt idx="31">
                  <c:v>-6832.3451249999998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Food!$A$10</c:f>
              <c:strCache>
                <c:ptCount val="1"/>
                <c:pt idx="0">
                  <c:v>ECOWAS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Food!$B$2:$AG$3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Food!$B$10:$AG$10</c:f>
              <c:numCache>
                <c:formatCode>0</c:formatCode>
                <c:ptCount val="32"/>
                <c:pt idx="0">
                  <c:v>6749.5833870000006</c:v>
                </c:pt>
                <c:pt idx="1">
                  <c:v>6684.2290550000007</c:v>
                </c:pt>
                <c:pt idx="2">
                  <c:v>6649.0698899999988</c:v>
                </c:pt>
                <c:pt idx="3">
                  <c:v>6944.0095139999985</c:v>
                </c:pt>
                <c:pt idx="4">
                  <c:v>8280.2926209999987</c:v>
                </c:pt>
                <c:pt idx="5">
                  <c:v>10143.628811</c:v>
                </c:pt>
                <c:pt idx="6">
                  <c:v>10128.072559999999</c:v>
                </c:pt>
                <c:pt idx="7">
                  <c:v>11732.215806</c:v>
                </c:pt>
                <c:pt idx="8">
                  <c:v>14496.204846000001</c:v>
                </c:pt>
                <c:pt idx="9">
                  <c:v>12684.346458</c:v>
                </c:pt>
                <c:pt idx="11">
                  <c:v>5333.0791760000002</c:v>
                </c:pt>
                <c:pt idx="12">
                  <c:v>5936.7137380000004</c:v>
                </c:pt>
                <c:pt idx="13">
                  <c:v>6971.7916949999999</c:v>
                </c:pt>
                <c:pt idx="14">
                  <c:v>7293.6180880000002</c:v>
                </c:pt>
                <c:pt idx="15">
                  <c:v>9584.4661190000006</c:v>
                </c:pt>
                <c:pt idx="16">
                  <c:v>12869.889510999999</c:v>
                </c:pt>
                <c:pt idx="17">
                  <c:v>11634.734202000001</c:v>
                </c:pt>
                <c:pt idx="18">
                  <c:v>13282.348812000002</c:v>
                </c:pt>
                <c:pt idx="19">
                  <c:v>16916.773461000001</c:v>
                </c:pt>
                <c:pt idx="20">
                  <c:v>18480.397894000002</c:v>
                </c:pt>
                <c:pt idx="22">
                  <c:v>1416.5042110000004</c:v>
                </c:pt>
                <c:pt idx="23">
                  <c:v>747.51531700000032</c:v>
                </c:pt>
                <c:pt idx="24">
                  <c:v>-322.72180500000104</c:v>
                </c:pt>
                <c:pt idx="25">
                  <c:v>-349.60857400000168</c:v>
                </c:pt>
                <c:pt idx="26">
                  <c:v>-1304.1734980000019</c:v>
                </c:pt>
                <c:pt idx="27">
                  <c:v>-2726.2606999999989</c:v>
                </c:pt>
                <c:pt idx="28">
                  <c:v>-1506.6616420000028</c:v>
                </c:pt>
                <c:pt idx="29">
                  <c:v>-1550.1330060000018</c:v>
                </c:pt>
                <c:pt idx="30">
                  <c:v>-2420.5686150000001</c:v>
                </c:pt>
                <c:pt idx="31">
                  <c:v>-5796.0514360000016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Food!$A$11</c:f>
              <c:strCache>
                <c:ptCount val="1"/>
                <c:pt idx="0">
                  <c:v>IGAD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Food!$B$2:$AG$3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Food!$B$11:$AG$11</c:f>
              <c:numCache>
                <c:formatCode>0</c:formatCode>
                <c:ptCount val="32"/>
                <c:pt idx="0">
                  <c:v>2228.6453020000004</c:v>
                </c:pt>
                <c:pt idx="1">
                  <c:v>2538.7364469999998</c:v>
                </c:pt>
                <c:pt idx="2">
                  <c:v>2822.0032470000001</c:v>
                </c:pt>
                <c:pt idx="3">
                  <c:v>3134.2495900000004</c:v>
                </c:pt>
                <c:pt idx="4">
                  <c:v>3481.7278420000002</c:v>
                </c:pt>
                <c:pt idx="5">
                  <c:v>4338.7347949999994</c:v>
                </c:pt>
                <c:pt idx="6">
                  <c:v>4192.4362270000001</c:v>
                </c:pt>
                <c:pt idx="7">
                  <c:v>4762.9841639999995</c:v>
                </c:pt>
                <c:pt idx="8">
                  <c:v>5598.1519230000004</c:v>
                </c:pt>
                <c:pt idx="9">
                  <c:v>5619.8330249999999</c:v>
                </c:pt>
                <c:pt idx="11">
                  <c:v>1430.5262710000002</c:v>
                </c:pt>
                <c:pt idx="12">
                  <c:v>1621.8771719999997</c:v>
                </c:pt>
                <c:pt idx="13">
                  <c:v>1879.8025719999998</c:v>
                </c:pt>
                <c:pt idx="14">
                  <c:v>2469.2956239999999</c:v>
                </c:pt>
                <c:pt idx="15">
                  <c:v>2826.7677049999998</c:v>
                </c:pt>
                <c:pt idx="16">
                  <c:v>4077.596669</c:v>
                </c:pt>
                <c:pt idx="17">
                  <c:v>4268.6726189999999</c:v>
                </c:pt>
                <c:pt idx="18">
                  <c:v>4929.7533940000003</c:v>
                </c:pt>
                <c:pt idx="19">
                  <c:v>6142.4596629999996</c:v>
                </c:pt>
                <c:pt idx="20">
                  <c:v>5973.6709410000003</c:v>
                </c:pt>
                <c:pt idx="22">
                  <c:v>798.11903100000018</c:v>
                </c:pt>
                <c:pt idx="23">
                  <c:v>916.85927500000003</c:v>
                </c:pt>
                <c:pt idx="24">
                  <c:v>942.20067500000027</c:v>
                </c:pt>
                <c:pt idx="25">
                  <c:v>664.95396600000049</c:v>
                </c:pt>
                <c:pt idx="26">
                  <c:v>654.96013700000049</c:v>
                </c:pt>
                <c:pt idx="27">
                  <c:v>261.13812599999937</c:v>
                </c:pt>
                <c:pt idx="28">
                  <c:v>-76.236391999999796</c:v>
                </c:pt>
                <c:pt idx="29">
                  <c:v>-166.76923000000079</c:v>
                </c:pt>
                <c:pt idx="30">
                  <c:v>-544.30773999999928</c:v>
                </c:pt>
                <c:pt idx="31">
                  <c:v>-353.8379160000004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Food!$A$12</c:f>
              <c:strCache>
                <c:ptCount val="1"/>
                <c:pt idx="0">
                  <c:v>SADC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Food!$B$2:$AG$3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Food!$B$12:$AG$12</c:f>
              <c:numCache>
                <c:formatCode>0</c:formatCode>
                <c:ptCount val="32"/>
                <c:pt idx="0">
                  <c:v>9312.5131360000014</c:v>
                </c:pt>
                <c:pt idx="1">
                  <c:v>10235.217866000001</c:v>
                </c:pt>
                <c:pt idx="2">
                  <c:v>10157.852905</c:v>
                </c:pt>
                <c:pt idx="3">
                  <c:v>10271.673161000002</c:v>
                </c:pt>
                <c:pt idx="4">
                  <c:v>12067.723314999999</c:v>
                </c:pt>
                <c:pt idx="5">
                  <c:v>13560.469619</c:v>
                </c:pt>
                <c:pt idx="6">
                  <c:v>13825.332340999999</c:v>
                </c:pt>
                <c:pt idx="7">
                  <c:v>14373.434113000001</c:v>
                </c:pt>
                <c:pt idx="8">
                  <c:v>16322.054391</c:v>
                </c:pt>
                <c:pt idx="9">
                  <c:v>15940.834782</c:v>
                </c:pt>
                <c:pt idx="11">
                  <c:v>4822.9862689999991</c:v>
                </c:pt>
                <c:pt idx="12">
                  <c:v>5960.7445600000001</c:v>
                </c:pt>
                <c:pt idx="13">
                  <c:v>6862.4070499999998</c:v>
                </c:pt>
                <c:pt idx="14">
                  <c:v>8155.843398</c:v>
                </c:pt>
                <c:pt idx="15">
                  <c:v>10419.078903000001</c:v>
                </c:pt>
                <c:pt idx="16">
                  <c:v>12599.101038000001</c:v>
                </c:pt>
                <c:pt idx="17">
                  <c:v>11764.64258</c:v>
                </c:pt>
                <c:pt idx="18">
                  <c:v>13223.279010999999</c:v>
                </c:pt>
                <c:pt idx="19">
                  <c:v>17041.705267999998</c:v>
                </c:pt>
                <c:pt idx="20">
                  <c:v>17751.567881999999</c:v>
                </c:pt>
                <c:pt idx="22">
                  <c:v>4489.5268670000023</c:v>
                </c:pt>
                <c:pt idx="23">
                  <c:v>4274.4733060000008</c:v>
                </c:pt>
                <c:pt idx="24">
                  <c:v>3295.4458549999999</c:v>
                </c:pt>
                <c:pt idx="25">
                  <c:v>2115.8297630000025</c:v>
                </c:pt>
                <c:pt idx="26">
                  <c:v>1648.6444119999978</c:v>
                </c:pt>
                <c:pt idx="27">
                  <c:v>961.36858099999881</c:v>
                </c:pt>
                <c:pt idx="28">
                  <c:v>2060.6897609999996</c:v>
                </c:pt>
                <c:pt idx="29">
                  <c:v>1150.1551020000024</c:v>
                </c:pt>
                <c:pt idx="30">
                  <c:v>-719.65087699999822</c:v>
                </c:pt>
                <c:pt idx="31">
                  <c:v>-1810.7330999999995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70798800"/>
        <c:axId val="-1870793360"/>
      </c:lineChart>
      <c:catAx>
        <c:axId val="-18707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7079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70793360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70798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795918367346939"/>
          <c:y val="0.93246187363834421"/>
          <c:w val="0.56020408163265301"/>
          <c:h val="5.22875816993464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722618006082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65233145060499E-2"/>
          <c:y val="0.16180371352785147"/>
          <c:w val="0.54762010870091749"/>
          <c:h val="0.7320954907161804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Food!$A$6:$A$12</c:f>
              <c:strCache>
                <c:ptCount val="7"/>
                <c:pt idx="0">
                  <c:v>CEN-SAD</c:v>
                </c:pt>
                <c:pt idx="1">
                  <c:v>COMESA</c:v>
                </c:pt>
                <c:pt idx="2">
                  <c:v>EAC</c:v>
                </c:pt>
                <c:pt idx="3">
                  <c:v>ECCAS</c:v>
                </c:pt>
                <c:pt idx="4">
                  <c:v>ECOWAS</c:v>
                </c:pt>
                <c:pt idx="5">
                  <c:v>IGAD</c:v>
                </c:pt>
                <c:pt idx="6">
                  <c:v>SADC</c:v>
                </c:pt>
              </c:strCache>
            </c:strRef>
          </c:cat>
          <c:val>
            <c:numRef>
              <c:f>Food!$K$47:$K$54</c:f>
              <c:numCache>
                <c:formatCode>0.0%</c:formatCode>
                <c:ptCount val="8"/>
                <c:pt idx="0">
                  <c:v>4.6984665630022085E-2</c:v>
                </c:pt>
                <c:pt idx="1">
                  <c:v>0.61253642727272806</c:v>
                </c:pt>
                <c:pt idx="2">
                  <c:v>0.33338438796536435</c:v>
                </c:pt>
                <c:pt idx="3">
                  <c:v>6.4698241948882573E-2</c:v>
                </c:pt>
                <c:pt idx="4">
                  <c:v>7.4494659983752862E-2</c:v>
                </c:pt>
                <c:pt idx="5">
                  <c:v>0.25473251645154676</c:v>
                </c:pt>
                <c:pt idx="6">
                  <c:v>9.4762286717126346E-2</c:v>
                </c:pt>
                <c:pt idx="7">
                  <c:v>0.27539293821766048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404907719868352"/>
          <c:y val="1.3262599469496022E-2"/>
          <c:w val="0.24007978169395494"/>
          <c:h val="0.970822281167108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20900538521692E-2"/>
          <c:y val="5.6646770846561938E-2"/>
          <c:w val="0.91098084218197684"/>
          <c:h val="0.82791434314205903"/>
        </c:manualLayout>
      </c:layout>
      <c:lineChart>
        <c:grouping val="standard"/>
        <c:varyColors val="0"/>
        <c:ser>
          <c:idx val="1"/>
          <c:order val="0"/>
          <c:tx>
            <c:strRef>
              <c:f>'CEN-SAD'!$A$5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'CEN-SAD'!$B$2:$AG$3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'CEN-SAD'!$B$5:$AG$5</c:f>
              <c:numCache>
                <c:formatCode>0</c:formatCode>
                <c:ptCount val="32"/>
                <c:pt idx="0">
                  <c:v>15332.006305999997</c:v>
                </c:pt>
                <c:pt idx="1">
                  <c:v>17069.951445999999</c:v>
                </c:pt>
                <c:pt idx="2">
                  <c:v>17675.552594999994</c:v>
                </c:pt>
                <c:pt idx="3">
                  <c:v>19247.139738000005</c:v>
                </c:pt>
                <c:pt idx="4">
                  <c:v>22881.113841000002</c:v>
                </c:pt>
                <c:pt idx="5">
                  <c:v>26564.470119999994</c:v>
                </c:pt>
                <c:pt idx="6">
                  <c:v>24584.885713</c:v>
                </c:pt>
                <c:pt idx="7">
                  <c:v>28279.621084999988</c:v>
                </c:pt>
                <c:pt idx="8">
                  <c:v>32850.287649999998</c:v>
                </c:pt>
                <c:pt idx="9">
                  <c:v>30584.898193000001</c:v>
                </c:pt>
                <c:pt idx="11">
                  <c:v>15037.613691999999</c:v>
                </c:pt>
                <c:pt idx="12">
                  <c:v>17091.825917000002</c:v>
                </c:pt>
                <c:pt idx="13">
                  <c:v>19363.586688999996</c:v>
                </c:pt>
                <c:pt idx="14">
                  <c:v>21482.494046000003</c:v>
                </c:pt>
                <c:pt idx="15">
                  <c:v>29485.875603000004</c:v>
                </c:pt>
                <c:pt idx="16">
                  <c:v>38463.141409000003</c:v>
                </c:pt>
                <c:pt idx="17">
                  <c:v>34515.049766000004</c:v>
                </c:pt>
                <c:pt idx="18">
                  <c:v>42388.231297999992</c:v>
                </c:pt>
                <c:pt idx="19">
                  <c:v>51682.501924999997</c:v>
                </c:pt>
                <c:pt idx="20">
                  <c:v>54541.718604000002</c:v>
                </c:pt>
                <c:pt idx="22">
                  <c:v>294.3926139999985</c:v>
                </c:pt>
                <c:pt idx="23">
                  <c:v>-21.874471000002814</c:v>
                </c:pt>
                <c:pt idx="24">
                  <c:v>-1688.0340940000024</c:v>
                </c:pt>
                <c:pt idx="25">
                  <c:v>-2235.3543079999981</c:v>
                </c:pt>
                <c:pt idx="26">
                  <c:v>-6604.7617620000019</c:v>
                </c:pt>
                <c:pt idx="27">
                  <c:v>-11898.671289000009</c:v>
                </c:pt>
                <c:pt idx="28">
                  <c:v>-9930.1640530000041</c:v>
                </c:pt>
                <c:pt idx="29">
                  <c:v>-14108.610213000004</c:v>
                </c:pt>
                <c:pt idx="30">
                  <c:v>-18832.214274999998</c:v>
                </c:pt>
                <c:pt idx="31">
                  <c:v>-23956.820411000001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'CEN-SAD'!$A$6</c:f>
              <c:strCache>
                <c:ptCount val="1"/>
                <c:pt idx="0">
                  <c:v>Food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'CEN-SAD'!$B$2:$AG$3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'CEN-SAD'!$B$6:$AG$6</c:f>
              <c:numCache>
                <c:formatCode>0</c:formatCode>
                <c:ptCount val="32"/>
                <c:pt idx="0">
                  <c:v>12429.820944000001</c:v>
                </c:pt>
                <c:pt idx="1">
                  <c:v>13575.641796</c:v>
                </c:pt>
                <c:pt idx="2">
                  <c:v>14104.618935000004</c:v>
                </c:pt>
                <c:pt idx="3">
                  <c:v>15498.655213</c:v>
                </c:pt>
                <c:pt idx="4">
                  <c:v>18807.323503</c:v>
                </c:pt>
                <c:pt idx="5">
                  <c:v>21978.785887999999</c:v>
                </c:pt>
                <c:pt idx="6">
                  <c:v>21364.289772999997</c:v>
                </c:pt>
                <c:pt idx="7">
                  <c:v>23719.369049000001</c:v>
                </c:pt>
                <c:pt idx="8">
                  <c:v>27047.451518999998</c:v>
                </c:pt>
                <c:pt idx="9">
                  <c:v>24821.100726999994</c:v>
                </c:pt>
                <c:pt idx="11">
                  <c:v>13128.886361999999</c:v>
                </c:pt>
                <c:pt idx="12">
                  <c:v>14907.320576</c:v>
                </c:pt>
                <c:pt idx="13">
                  <c:v>16974.176759999998</c:v>
                </c:pt>
                <c:pt idx="14">
                  <c:v>18932.922405000001</c:v>
                </c:pt>
                <c:pt idx="15">
                  <c:v>26115.020089000001</c:v>
                </c:pt>
                <c:pt idx="16">
                  <c:v>34431.101201999991</c:v>
                </c:pt>
                <c:pt idx="17">
                  <c:v>30922.587317000001</c:v>
                </c:pt>
                <c:pt idx="18">
                  <c:v>38183.342438000014</c:v>
                </c:pt>
                <c:pt idx="19">
                  <c:v>47434.406526000006</c:v>
                </c:pt>
                <c:pt idx="20">
                  <c:v>50118.453234000008</c:v>
                </c:pt>
                <c:pt idx="22">
                  <c:v>-699.06541799999832</c:v>
                </c:pt>
                <c:pt idx="23">
                  <c:v>-1331.6787800000002</c:v>
                </c:pt>
                <c:pt idx="24">
                  <c:v>-2869.5578249999944</c:v>
                </c:pt>
                <c:pt idx="25">
                  <c:v>-3434.2671920000012</c:v>
                </c:pt>
                <c:pt idx="26">
                  <c:v>-7307.6965860000018</c:v>
                </c:pt>
                <c:pt idx="27">
                  <c:v>-12452.315313999992</c:v>
                </c:pt>
                <c:pt idx="28">
                  <c:v>-9558.2975440000046</c:v>
                </c:pt>
                <c:pt idx="29">
                  <c:v>-14463.973389000013</c:v>
                </c:pt>
                <c:pt idx="30">
                  <c:v>-20386.955007000008</c:v>
                </c:pt>
                <c:pt idx="31">
                  <c:v>-25297.352507000014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'CEN-SAD'!$A$7</c:f>
              <c:strCache>
                <c:ptCount val="1"/>
                <c:pt idx="0">
                  <c:v>Fuels and Minerals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'CEN-SAD'!$B$2:$AG$3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'CEN-SAD'!$B$7:$AG$7</c:f>
              <c:numCache>
                <c:formatCode>0</c:formatCode>
                <c:ptCount val="32"/>
                <c:pt idx="0">
                  <c:v>46570.119505999995</c:v>
                </c:pt>
                <c:pt idx="1">
                  <c:v>67230.561214999994</c:v>
                </c:pt>
                <c:pt idx="2">
                  <c:v>93422.015515000006</c:v>
                </c:pt>
                <c:pt idx="3">
                  <c:v>126624.232781</c:v>
                </c:pt>
                <c:pt idx="4">
                  <c:v>145284.495704</c:v>
                </c:pt>
                <c:pt idx="5">
                  <c:v>194943.03283800001</c:v>
                </c:pt>
                <c:pt idx="6">
                  <c:v>116534.89655600001</c:v>
                </c:pt>
                <c:pt idx="7">
                  <c:v>160976.43383200004</c:v>
                </c:pt>
                <c:pt idx="8">
                  <c:v>171475.28632000001</c:v>
                </c:pt>
                <c:pt idx="9">
                  <c:v>212957.72065399995</c:v>
                </c:pt>
                <c:pt idx="11">
                  <c:v>8612.9061350000011</c:v>
                </c:pt>
                <c:pt idx="12">
                  <c:v>8770.8562250000014</c:v>
                </c:pt>
                <c:pt idx="13">
                  <c:v>16313.960138999999</c:v>
                </c:pt>
                <c:pt idx="14">
                  <c:v>25315.089798000005</c:v>
                </c:pt>
                <c:pt idx="15">
                  <c:v>28674.190701000007</c:v>
                </c:pt>
                <c:pt idx="16">
                  <c:v>39192.211140000007</c:v>
                </c:pt>
                <c:pt idx="17">
                  <c:v>26612.437751999994</c:v>
                </c:pt>
                <c:pt idx="18">
                  <c:v>35964.028404999997</c:v>
                </c:pt>
                <c:pt idx="19">
                  <c:v>49577.418607000007</c:v>
                </c:pt>
                <c:pt idx="20">
                  <c:v>53392.146683000006</c:v>
                </c:pt>
                <c:pt idx="22">
                  <c:v>37957.213370999991</c:v>
                </c:pt>
                <c:pt idx="23">
                  <c:v>58459.704989999991</c:v>
                </c:pt>
                <c:pt idx="24">
                  <c:v>77108.055376000004</c:v>
                </c:pt>
                <c:pt idx="25">
                  <c:v>101309.142983</c:v>
                </c:pt>
                <c:pt idx="26">
                  <c:v>116610.30500299999</c:v>
                </c:pt>
                <c:pt idx="27">
                  <c:v>155750.82169800001</c:v>
                </c:pt>
                <c:pt idx="28">
                  <c:v>89922.458804000009</c:v>
                </c:pt>
                <c:pt idx="29">
                  <c:v>125012.40542700005</c:v>
                </c:pt>
                <c:pt idx="30">
                  <c:v>121897.86771300001</c:v>
                </c:pt>
                <c:pt idx="31">
                  <c:v>159565.57397099995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'CEN-SAD'!$A$8</c:f>
              <c:strCache>
                <c:ptCount val="1"/>
                <c:pt idx="0">
                  <c:v>Fuels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'CEN-SAD'!$B$2:$AG$3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'CEN-SAD'!$B$8:$AG$8</c:f>
              <c:numCache>
                <c:formatCode>0</c:formatCode>
                <c:ptCount val="32"/>
                <c:pt idx="0">
                  <c:v>43905.20392900001</c:v>
                </c:pt>
                <c:pt idx="1">
                  <c:v>63744.824786999998</c:v>
                </c:pt>
                <c:pt idx="2">
                  <c:v>89137.231610000003</c:v>
                </c:pt>
                <c:pt idx="3">
                  <c:v>121309.85560300002</c:v>
                </c:pt>
                <c:pt idx="4">
                  <c:v>138197.96591100001</c:v>
                </c:pt>
                <c:pt idx="5">
                  <c:v>184418.93273199999</c:v>
                </c:pt>
                <c:pt idx="6">
                  <c:v>110877.16918900001</c:v>
                </c:pt>
                <c:pt idx="7">
                  <c:v>153193.09845100003</c:v>
                </c:pt>
                <c:pt idx="8">
                  <c:v>161344.49755999999</c:v>
                </c:pt>
                <c:pt idx="9">
                  <c:v>202112.63343600006</c:v>
                </c:pt>
                <c:pt idx="11">
                  <c:v>7247.8825559999996</c:v>
                </c:pt>
                <c:pt idx="12">
                  <c:v>6892.3969750000015</c:v>
                </c:pt>
                <c:pt idx="13">
                  <c:v>13687.261978999999</c:v>
                </c:pt>
                <c:pt idx="14">
                  <c:v>21402.826754999998</c:v>
                </c:pt>
                <c:pt idx="15">
                  <c:v>24058.342248999998</c:v>
                </c:pt>
                <c:pt idx="16">
                  <c:v>31642.738649999992</c:v>
                </c:pt>
                <c:pt idx="17">
                  <c:v>22315.279531</c:v>
                </c:pt>
                <c:pt idx="18">
                  <c:v>29535.061145</c:v>
                </c:pt>
                <c:pt idx="19">
                  <c:v>42242.278655999995</c:v>
                </c:pt>
                <c:pt idx="20">
                  <c:v>46825.175635</c:v>
                </c:pt>
                <c:pt idx="22">
                  <c:v>36657.321373000013</c:v>
                </c:pt>
                <c:pt idx="23">
                  <c:v>56852.427811999994</c:v>
                </c:pt>
                <c:pt idx="24">
                  <c:v>75449.969631</c:v>
                </c:pt>
                <c:pt idx="25">
                  <c:v>99907.028848000016</c:v>
                </c:pt>
                <c:pt idx="26">
                  <c:v>114139.62366200001</c:v>
                </c:pt>
                <c:pt idx="27">
                  <c:v>152776.194082</c:v>
                </c:pt>
                <c:pt idx="28">
                  <c:v>88561.889658</c:v>
                </c:pt>
                <c:pt idx="29">
                  <c:v>123658.03730600003</c:v>
                </c:pt>
                <c:pt idx="30">
                  <c:v>119102.21890399999</c:v>
                </c:pt>
                <c:pt idx="31">
                  <c:v>155287.45780100007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'CEN-SAD'!$A$9</c:f>
              <c:strCache>
                <c:ptCount val="1"/>
                <c:pt idx="0">
                  <c:v>Manifactures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'CEN-SAD'!$B$2:$AG$3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'CEN-SAD'!$B$9:$AG$9</c:f>
              <c:numCache>
                <c:formatCode>0</c:formatCode>
                <c:ptCount val="32"/>
                <c:pt idx="0">
                  <c:v>21625.668297</c:v>
                </c:pt>
                <c:pt idx="1">
                  <c:v>25812.110370999999</c:v>
                </c:pt>
                <c:pt idx="2">
                  <c:v>27581.698186999998</c:v>
                </c:pt>
                <c:pt idx="3">
                  <c:v>31847.902304999996</c:v>
                </c:pt>
                <c:pt idx="4">
                  <c:v>38904.922896999989</c:v>
                </c:pt>
                <c:pt idx="5">
                  <c:v>45797.439855000004</c:v>
                </c:pt>
                <c:pt idx="6">
                  <c:v>35208.993242999997</c:v>
                </c:pt>
                <c:pt idx="7">
                  <c:v>41640.904894000007</c:v>
                </c:pt>
                <c:pt idx="8">
                  <c:v>45498.205227999999</c:v>
                </c:pt>
                <c:pt idx="9">
                  <c:v>43524.191197</c:v>
                </c:pt>
                <c:pt idx="11">
                  <c:v>60572.839546999989</c:v>
                </c:pt>
                <c:pt idx="12">
                  <c:v>71935.378733999998</c:v>
                </c:pt>
                <c:pt idx="13">
                  <c:v>84050.877036999984</c:v>
                </c:pt>
                <c:pt idx="14">
                  <c:v>98927.353912999984</c:v>
                </c:pt>
                <c:pt idx="15">
                  <c:v>124780.38699599999</c:v>
                </c:pt>
                <c:pt idx="16">
                  <c:v>157127.60650299999</c:v>
                </c:pt>
                <c:pt idx="17">
                  <c:v>142979.67975499999</c:v>
                </c:pt>
                <c:pt idx="18">
                  <c:v>156956.24711599998</c:v>
                </c:pt>
                <c:pt idx="19">
                  <c:v>168223.02193399996</c:v>
                </c:pt>
                <c:pt idx="20">
                  <c:v>175505.42715299991</c:v>
                </c:pt>
                <c:pt idx="22">
                  <c:v>-38947.171249999985</c:v>
                </c:pt>
                <c:pt idx="23">
                  <c:v>-46123.268362999996</c:v>
                </c:pt>
                <c:pt idx="24">
                  <c:v>-56469.178849999982</c:v>
                </c:pt>
                <c:pt idx="25">
                  <c:v>-67079.451607999988</c:v>
                </c:pt>
                <c:pt idx="26">
                  <c:v>-85875.464099000004</c:v>
                </c:pt>
                <c:pt idx="27">
                  <c:v>-111330.16664799998</c:v>
                </c:pt>
                <c:pt idx="28">
                  <c:v>-107770.68651199999</c:v>
                </c:pt>
                <c:pt idx="29">
                  <c:v>-115315.34222199998</c:v>
                </c:pt>
                <c:pt idx="30">
                  <c:v>-122724.81670599995</c:v>
                </c:pt>
                <c:pt idx="31">
                  <c:v>-131981.2359559999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'CEN-SAD'!$A$10</c:f>
              <c:strCache>
                <c:ptCount val="1"/>
                <c:pt idx="0">
                  <c:v>Machinery and transport equipment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'CEN-SAD'!$B$2:$AG$3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'CEN-SAD'!$B$10:$AG$10</c:f>
              <c:numCache>
                <c:formatCode>0</c:formatCode>
                <c:ptCount val="32"/>
                <c:pt idx="0">
                  <c:v>4605.3539680000004</c:v>
                </c:pt>
                <c:pt idx="1">
                  <c:v>5857.0572430000002</c:v>
                </c:pt>
                <c:pt idx="2">
                  <c:v>6766.2155270000003</c:v>
                </c:pt>
                <c:pt idx="3">
                  <c:v>8301.2046860000009</c:v>
                </c:pt>
                <c:pt idx="4">
                  <c:v>9986.716038999999</c:v>
                </c:pt>
                <c:pt idx="5">
                  <c:v>10578.79306</c:v>
                </c:pt>
                <c:pt idx="6">
                  <c:v>9411.6241469999986</c:v>
                </c:pt>
                <c:pt idx="7">
                  <c:v>11109.484501999999</c:v>
                </c:pt>
                <c:pt idx="8">
                  <c:v>12323.539306999999</c:v>
                </c:pt>
                <c:pt idx="9">
                  <c:v>11861.506641</c:v>
                </c:pt>
                <c:pt idx="11">
                  <c:v>28724.647357000002</c:v>
                </c:pt>
                <c:pt idx="12">
                  <c:v>34727.486420999994</c:v>
                </c:pt>
                <c:pt idx="13">
                  <c:v>40634.000678000011</c:v>
                </c:pt>
                <c:pt idx="14">
                  <c:v>49377.178936999997</c:v>
                </c:pt>
                <c:pt idx="15">
                  <c:v>61681.597067999995</c:v>
                </c:pt>
                <c:pt idx="16">
                  <c:v>80382.065595000007</c:v>
                </c:pt>
                <c:pt idx="17">
                  <c:v>72008.152240000025</c:v>
                </c:pt>
                <c:pt idx="18">
                  <c:v>79122.963502999992</c:v>
                </c:pt>
                <c:pt idx="19">
                  <c:v>83678.193125000005</c:v>
                </c:pt>
                <c:pt idx="20">
                  <c:v>80848.260017000008</c:v>
                </c:pt>
                <c:pt idx="22">
                  <c:v>-24119.293389000002</c:v>
                </c:pt>
                <c:pt idx="23">
                  <c:v>-28870.429177999995</c:v>
                </c:pt>
                <c:pt idx="24">
                  <c:v>-33867.785151000011</c:v>
                </c:pt>
                <c:pt idx="25">
                  <c:v>-41075.974250999992</c:v>
                </c:pt>
                <c:pt idx="26">
                  <c:v>-51694.881028999996</c:v>
                </c:pt>
                <c:pt idx="27">
                  <c:v>-69803.272535000011</c:v>
                </c:pt>
                <c:pt idx="28">
                  <c:v>-62596.52809300003</c:v>
                </c:pt>
                <c:pt idx="29">
                  <c:v>-68013.479001</c:v>
                </c:pt>
                <c:pt idx="30">
                  <c:v>-71354.653818000006</c:v>
                </c:pt>
                <c:pt idx="31">
                  <c:v>-68986.753376000008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'CEN-SAD'!$A$11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'CEN-SAD'!$B$2:$AG$3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'CEN-SAD'!$B$11:$AG$11</c:f>
              <c:numCache>
                <c:formatCode>0</c:formatCode>
                <c:ptCount val="32"/>
                <c:pt idx="0">
                  <c:v>1181.2625779999998</c:v>
                </c:pt>
                <c:pt idx="1">
                  <c:v>1232.751573</c:v>
                </c:pt>
                <c:pt idx="2">
                  <c:v>1221.0787249999998</c:v>
                </c:pt>
                <c:pt idx="3">
                  <c:v>1332.651613</c:v>
                </c:pt>
                <c:pt idx="4">
                  <c:v>2091.4254220000003</c:v>
                </c:pt>
                <c:pt idx="5">
                  <c:v>2345.6177470000002</c:v>
                </c:pt>
                <c:pt idx="6">
                  <c:v>1448.7296960000003</c:v>
                </c:pt>
                <c:pt idx="7">
                  <c:v>1841.8297129999999</c:v>
                </c:pt>
                <c:pt idx="8">
                  <c:v>2105.9883390000005</c:v>
                </c:pt>
                <c:pt idx="9">
                  <c:v>1895.2094110000005</c:v>
                </c:pt>
                <c:pt idx="11">
                  <c:v>6328.143916</c:v>
                </c:pt>
                <c:pt idx="12">
                  <c:v>6952.3033140000007</c:v>
                </c:pt>
                <c:pt idx="13">
                  <c:v>7306.7816469999998</c:v>
                </c:pt>
                <c:pt idx="14">
                  <c:v>8621.0488269999987</c:v>
                </c:pt>
                <c:pt idx="15">
                  <c:v>10065.596308999999</c:v>
                </c:pt>
                <c:pt idx="16">
                  <c:v>11971.107592000002</c:v>
                </c:pt>
                <c:pt idx="17">
                  <c:v>10278.520212000001</c:v>
                </c:pt>
                <c:pt idx="18">
                  <c:v>11645.965874000001</c:v>
                </c:pt>
                <c:pt idx="19">
                  <c:v>13863.106442999999</c:v>
                </c:pt>
                <c:pt idx="20">
                  <c:v>13654.823046</c:v>
                </c:pt>
                <c:pt idx="22">
                  <c:v>-5146.8813380000001</c:v>
                </c:pt>
                <c:pt idx="23">
                  <c:v>-5719.5517410000011</c:v>
                </c:pt>
                <c:pt idx="24">
                  <c:v>-6085.7029220000004</c:v>
                </c:pt>
                <c:pt idx="25">
                  <c:v>-7288.3972139999987</c:v>
                </c:pt>
                <c:pt idx="26">
                  <c:v>-7974.1708869999984</c:v>
                </c:pt>
                <c:pt idx="27">
                  <c:v>-9625.4898450000019</c:v>
                </c:pt>
                <c:pt idx="28">
                  <c:v>-8829.7905160000009</c:v>
                </c:pt>
                <c:pt idx="29">
                  <c:v>-9804.1361610000022</c:v>
                </c:pt>
                <c:pt idx="30">
                  <c:v>-11757.118103999997</c:v>
                </c:pt>
                <c:pt idx="31">
                  <c:v>-11759.613635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'CEN-SAD'!$A$12</c:f>
              <c:strCache>
                <c:ptCount val="1"/>
                <c:pt idx="0">
                  <c:v>Clothing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multiLvlStrRef>
              <c:f>'CEN-SAD'!$B$2:$AG$3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'CEN-SAD'!$B$12:$AG$12</c:f>
              <c:numCache>
                <c:formatCode>0</c:formatCode>
                <c:ptCount val="32"/>
                <c:pt idx="0">
                  <c:v>7739.9884730000003</c:v>
                </c:pt>
                <c:pt idx="1">
                  <c:v>8406.7199409999994</c:v>
                </c:pt>
                <c:pt idx="2">
                  <c:v>8117.965897</c:v>
                </c:pt>
                <c:pt idx="3">
                  <c:v>8814.0378130000008</c:v>
                </c:pt>
                <c:pt idx="4">
                  <c:v>10215.698265000001</c:v>
                </c:pt>
                <c:pt idx="5">
                  <c:v>11094.506096000001</c:v>
                </c:pt>
                <c:pt idx="6">
                  <c:v>9276.5888859999995</c:v>
                </c:pt>
                <c:pt idx="7">
                  <c:v>9514.6796520000007</c:v>
                </c:pt>
                <c:pt idx="8">
                  <c:v>10507.396547999997</c:v>
                </c:pt>
                <c:pt idx="9">
                  <c:v>9570.6243849999992</c:v>
                </c:pt>
                <c:pt idx="11">
                  <c:v>2083.9966249999998</c:v>
                </c:pt>
                <c:pt idx="12">
                  <c:v>2220.6114520000001</c:v>
                </c:pt>
                <c:pt idx="13">
                  <c:v>2217.729816</c:v>
                </c:pt>
                <c:pt idx="14">
                  <c:v>2536.625477</c:v>
                </c:pt>
                <c:pt idx="15">
                  <c:v>3893.2370569999998</c:v>
                </c:pt>
                <c:pt idx="16">
                  <c:v>3102.5748519999997</c:v>
                </c:pt>
                <c:pt idx="17">
                  <c:v>3151.4185820000002</c:v>
                </c:pt>
                <c:pt idx="18">
                  <c:v>3461.4122050000005</c:v>
                </c:pt>
                <c:pt idx="19">
                  <c:v>3873.9994539999989</c:v>
                </c:pt>
                <c:pt idx="20">
                  <c:v>5393.7648470000004</c:v>
                </c:pt>
                <c:pt idx="22">
                  <c:v>5655.9918480000006</c:v>
                </c:pt>
                <c:pt idx="23">
                  <c:v>6186.1084889999993</c:v>
                </c:pt>
                <c:pt idx="24">
                  <c:v>5900.236081</c:v>
                </c:pt>
                <c:pt idx="25">
                  <c:v>6277.4123360000012</c:v>
                </c:pt>
                <c:pt idx="26">
                  <c:v>6322.4612080000006</c:v>
                </c:pt>
                <c:pt idx="27">
                  <c:v>7991.9312440000012</c:v>
                </c:pt>
                <c:pt idx="28">
                  <c:v>6125.1703039999993</c:v>
                </c:pt>
                <c:pt idx="29">
                  <c:v>6053.2674470000002</c:v>
                </c:pt>
                <c:pt idx="30">
                  <c:v>6633.3970939999981</c:v>
                </c:pt>
                <c:pt idx="31">
                  <c:v>4176.8595379999988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51012816"/>
        <c:axId val="-2051008464"/>
      </c:lineChart>
      <c:catAx>
        <c:axId val="-205101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5100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51008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510128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4565747091234887E-2"/>
          <c:y val="0.93249298086105248"/>
          <c:w val="0.95090020605152092"/>
          <c:h val="5.22894115359763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0816326530612E-2"/>
          <c:y val="5.6645000691467294E-2"/>
          <c:w val="0.91530612244897958"/>
          <c:h val="0.82788847164452195"/>
        </c:manualLayout>
      </c:layout>
      <c:lineChart>
        <c:grouping val="standard"/>
        <c:varyColors val="0"/>
        <c:ser>
          <c:idx val="1"/>
          <c:order val="0"/>
          <c:tx>
            <c:strRef>
              <c:f>FandM!$A$6</c:f>
              <c:strCache>
                <c:ptCount val="1"/>
                <c:pt idx="0">
                  <c:v>CEN-SAD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FandM!$B$2:$AG$3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FandM!$B$6:$AG$6</c:f>
              <c:numCache>
                <c:formatCode>0</c:formatCode>
                <c:ptCount val="32"/>
                <c:pt idx="0">
                  <c:v>46570.119505999995</c:v>
                </c:pt>
                <c:pt idx="1">
                  <c:v>67230.561214999994</c:v>
                </c:pt>
                <c:pt idx="2">
                  <c:v>93422.015515000006</c:v>
                </c:pt>
                <c:pt idx="3">
                  <c:v>126624.232781</c:v>
                </c:pt>
                <c:pt idx="4">
                  <c:v>145284.495704</c:v>
                </c:pt>
                <c:pt idx="5">
                  <c:v>194943.03283800001</c:v>
                </c:pt>
                <c:pt idx="6">
                  <c:v>116534.89655600001</c:v>
                </c:pt>
                <c:pt idx="7">
                  <c:v>160976.43383200004</c:v>
                </c:pt>
                <c:pt idx="8">
                  <c:v>171475.28632000001</c:v>
                </c:pt>
                <c:pt idx="9">
                  <c:v>212957.72065399995</c:v>
                </c:pt>
                <c:pt idx="11">
                  <c:v>8612.9061350000011</c:v>
                </c:pt>
                <c:pt idx="12">
                  <c:v>8770.8562250000014</c:v>
                </c:pt>
                <c:pt idx="13">
                  <c:v>16313.960138999999</c:v>
                </c:pt>
                <c:pt idx="14">
                  <c:v>25315.089798000005</c:v>
                </c:pt>
                <c:pt idx="15">
                  <c:v>28674.190701000007</c:v>
                </c:pt>
                <c:pt idx="16">
                  <c:v>39192.211140000007</c:v>
                </c:pt>
                <c:pt idx="17">
                  <c:v>26612.437751999994</c:v>
                </c:pt>
                <c:pt idx="18">
                  <c:v>35964.028404999997</c:v>
                </c:pt>
                <c:pt idx="19">
                  <c:v>49577.418607000007</c:v>
                </c:pt>
                <c:pt idx="20">
                  <c:v>53392.146683000006</c:v>
                </c:pt>
                <c:pt idx="22">
                  <c:v>37957.213370999991</c:v>
                </c:pt>
                <c:pt idx="23">
                  <c:v>58459.704989999991</c:v>
                </c:pt>
                <c:pt idx="24">
                  <c:v>77108.055376000004</c:v>
                </c:pt>
                <c:pt idx="25">
                  <c:v>101309.142983</c:v>
                </c:pt>
                <c:pt idx="26">
                  <c:v>116610.30500299999</c:v>
                </c:pt>
                <c:pt idx="27">
                  <c:v>155750.82169800001</c:v>
                </c:pt>
                <c:pt idx="28">
                  <c:v>89922.458804000009</c:v>
                </c:pt>
                <c:pt idx="29">
                  <c:v>125012.40542700005</c:v>
                </c:pt>
                <c:pt idx="30">
                  <c:v>121897.86771300001</c:v>
                </c:pt>
                <c:pt idx="31">
                  <c:v>159565.57397099995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FandM!$A$7</c:f>
              <c:strCache>
                <c:ptCount val="1"/>
                <c:pt idx="0">
                  <c:v>COMESA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FandM!$B$2:$AG$3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FandM!$B$7:$AG$7</c:f>
              <c:numCache>
                <c:formatCode>0</c:formatCode>
                <c:ptCount val="32"/>
                <c:pt idx="0">
                  <c:v>20805.728085000006</c:v>
                </c:pt>
                <c:pt idx="1">
                  <c:v>29827.247720000007</c:v>
                </c:pt>
                <c:pt idx="2">
                  <c:v>43875.668026000007</c:v>
                </c:pt>
                <c:pt idx="3">
                  <c:v>59465.886727000005</c:v>
                </c:pt>
                <c:pt idx="4">
                  <c:v>69314.419819999996</c:v>
                </c:pt>
                <c:pt idx="5">
                  <c:v>95458.229740999988</c:v>
                </c:pt>
                <c:pt idx="6">
                  <c:v>60425.639430000003</c:v>
                </c:pt>
                <c:pt idx="7">
                  <c:v>78130.650254999986</c:v>
                </c:pt>
                <c:pt idx="8">
                  <c:v>58740.689384999998</c:v>
                </c:pt>
                <c:pt idx="9">
                  <c:v>96857.282813000027</c:v>
                </c:pt>
                <c:pt idx="11">
                  <c:v>3798.4974360000006</c:v>
                </c:pt>
                <c:pt idx="12">
                  <c:v>3486.825758</c:v>
                </c:pt>
                <c:pt idx="13">
                  <c:v>8082.4100539999999</c:v>
                </c:pt>
                <c:pt idx="14">
                  <c:v>13324.136855999997</c:v>
                </c:pt>
                <c:pt idx="15">
                  <c:v>11531.619349000004</c:v>
                </c:pt>
                <c:pt idx="16">
                  <c:v>13237.626713000001</c:v>
                </c:pt>
                <c:pt idx="17">
                  <c:v>9100.6912359999988</c:v>
                </c:pt>
                <c:pt idx="18">
                  <c:v>13483.943275</c:v>
                </c:pt>
                <c:pt idx="19">
                  <c:v>12913.392567999997</c:v>
                </c:pt>
                <c:pt idx="20">
                  <c:v>16572.687632000001</c:v>
                </c:pt>
                <c:pt idx="22">
                  <c:v>17007.230649000005</c:v>
                </c:pt>
                <c:pt idx="23">
                  <c:v>26340.421962000008</c:v>
                </c:pt>
                <c:pt idx="24">
                  <c:v>35793.257972000007</c:v>
                </c:pt>
                <c:pt idx="25">
                  <c:v>46141.749871000007</c:v>
                </c:pt>
                <c:pt idx="26">
                  <c:v>57782.800470999995</c:v>
                </c:pt>
                <c:pt idx="27">
                  <c:v>82220.603027999983</c:v>
                </c:pt>
                <c:pt idx="28">
                  <c:v>51324.948194000004</c:v>
                </c:pt>
                <c:pt idx="29">
                  <c:v>64646.706979999988</c:v>
                </c:pt>
                <c:pt idx="30">
                  <c:v>45827.296817000002</c:v>
                </c:pt>
                <c:pt idx="31">
                  <c:v>80284.595181000026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FandM!$A$8</c:f>
              <c:strCache>
                <c:ptCount val="1"/>
                <c:pt idx="0">
                  <c:v>EAC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FandM!$B$2:$AG$3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FandM!$B$8:$AG$8</c:f>
              <c:numCache>
                <c:formatCode>0</c:formatCode>
                <c:ptCount val="32"/>
                <c:pt idx="0">
                  <c:v>494.97776799999997</c:v>
                </c:pt>
                <c:pt idx="1">
                  <c:v>895.05598599999996</c:v>
                </c:pt>
                <c:pt idx="2">
                  <c:v>714.10398899999996</c:v>
                </c:pt>
                <c:pt idx="3">
                  <c:v>664.75615500000004</c:v>
                </c:pt>
                <c:pt idx="4">
                  <c:v>745.10959200000002</c:v>
                </c:pt>
                <c:pt idx="5">
                  <c:v>823.99418800000012</c:v>
                </c:pt>
                <c:pt idx="6">
                  <c:v>689.81692100000009</c:v>
                </c:pt>
                <c:pt idx="7">
                  <c:v>1034.077092</c:v>
                </c:pt>
                <c:pt idx="8">
                  <c:v>1437.491227</c:v>
                </c:pt>
                <c:pt idx="9">
                  <c:v>961.42011000000002</c:v>
                </c:pt>
                <c:pt idx="11">
                  <c:v>992.83232199999998</c:v>
                </c:pt>
                <c:pt idx="12">
                  <c:v>575.41150300000004</c:v>
                </c:pt>
                <c:pt idx="13">
                  <c:v>1536.0734640000001</c:v>
                </c:pt>
                <c:pt idx="14">
                  <c:v>2231.4809130000003</c:v>
                </c:pt>
                <c:pt idx="15">
                  <c:v>2086.6694849999999</c:v>
                </c:pt>
                <c:pt idx="16">
                  <c:v>2357.7195699999997</c:v>
                </c:pt>
                <c:pt idx="17">
                  <c:v>1782.045486</c:v>
                </c:pt>
                <c:pt idx="18">
                  <c:v>3058.8823829999997</c:v>
                </c:pt>
                <c:pt idx="19">
                  <c:v>2585.8459809999999</c:v>
                </c:pt>
                <c:pt idx="20">
                  <c:v>4396.4281519999995</c:v>
                </c:pt>
                <c:pt idx="22">
                  <c:v>-497.85455400000001</c:v>
                </c:pt>
                <c:pt idx="23">
                  <c:v>319.64448299999992</c:v>
                </c:pt>
                <c:pt idx="24">
                  <c:v>-821.9694750000001</c:v>
                </c:pt>
                <c:pt idx="25">
                  <c:v>-1566.7247580000003</c:v>
                </c:pt>
                <c:pt idx="26">
                  <c:v>-1341.5598929999999</c:v>
                </c:pt>
                <c:pt idx="27">
                  <c:v>-1533.7253819999996</c:v>
                </c:pt>
                <c:pt idx="28">
                  <c:v>-1092.2285649999999</c:v>
                </c:pt>
                <c:pt idx="29">
                  <c:v>-2024.8052909999997</c:v>
                </c:pt>
                <c:pt idx="30">
                  <c:v>-1148.354754</c:v>
                </c:pt>
                <c:pt idx="31">
                  <c:v>-3435.0080419999995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FandM!$A$9</c:f>
              <c:strCache>
                <c:ptCount val="1"/>
                <c:pt idx="0">
                  <c:v>ECCAS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FandM!$B$2:$AG$3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FandM!$B$9:$AG$9</c:f>
              <c:numCache>
                <c:formatCode>0</c:formatCode>
                <c:ptCount val="32"/>
                <c:pt idx="0">
                  <c:v>17006.854985999998</c:v>
                </c:pt>
                <c:pt idx="1">
                  <c:v>24859.822511999999</c:v>
                </c:pt>
                <c:pt idx="2">
                  <c:v>38855.327449000004</c:v>
                </c:pt>
                <c:pt idx="3">
                  <c:v>54351.440198999997</c:v>
                </c:pt>
                <c:pt idx="4">
                  <c:v>63636.651671999993</c:v>
                </c:pt>
                <c:pt idx="5">
                  <c:v>106095.72794099999</c:v>
                </c:pt>
                <c:pt idx="6">
                  <c:v>61700.001029999999</c:v>
                </c:pt>
                <c:pt idx="7">
                  <c:v>82734.764514999988</c:v>
                </c:pt>
                <c:pt idx="8">
                  <c:v>101372.45903200001</c:v>
                </c:pt>
                <c:pt idx="9">
                  <c:v>115742.82719499998</c:v>
                </c:pt>
                <c:pt idx="11">
                  <c:v>741.63725699999986</c:v>
                </c:pt>
                <c:pt idx="12">
                  <c:v>495.62743099999994</c:v>
                </c:pt>
                <c:pt idx="13">
                  <c:v>698.04203500000006</c:v>
                </c:pt>
                <c:pt idx="14">
                  <c:v>2534.8994739999998</c:v>
                </c:pt>
                <c:pt idx="15">
                  <c:v>1954.698011</c:v>
                </c:pt>
                <c:pt idx="16">
                  <c:v>2408.9180219999998</c:v>
                </c:pt>
                <c:pt idx="17">
                  <c:v>5597.4077820000002</c:v>
                </c:pt>
                <c:pt idx="18">
                  <c:v>5699.4460230000004</c:v>
                </c:pt>
                <c:pt idx="19">
                  <c:v>4030.7200610000004</c:v>
                </c:pt>
                <c:pt idx="20">
                  <c:v>3651.0375370000006</c:v>
                </c:pt>
                <c:pt idx="22">
                  <c:v>16265.217728999998</c:v>
                </c:pt>
                <c:pt idx="23">
                  <c:v>24364.195080999998</c:v>
                </c:pt>
                <c:pt idx="24">
                  <c:v>38157.285414000005</c:v>
                </c:pt>
                <c:pt idx="25">
                  <c:v>51816.540724999999</c:v>
                </c:pt>
                <c:pt idx="26">
                  <c:v>61681.953660999992</c:v>
                </c:pt>
                <c:pt idx="27">
                  <c:v>103686.80991899999</c:v>
                </c:pt>
                <c:pt idx="28">
                  <c:v>56102.593247999997</c:v>
                </c:pt>
                <c:pt idx="29">
                  <c:v>77035.318491999991</c:v>
                </c:pt>
                <c:pt idx="30">
                  <c:v>97341.738971000013</c:v>
                </c:pt>
                <c:pt idx="31">
                  <c:v>112091.78965799998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FandM!$A$10</c:f>
              <c:strCache>
                <c:ptCount val="1"/>
                <c:pt idx="0">
                  <c:v>ECOWAS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FandM!$B$2:$AG$3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FandM!$B$10:$AG$10</c:f>
              <c:numCache>
                <c:formatCode>0</c:formatCode>
                <c:ptCount val="32"/>
                <c:pt idx="0">
                  <c:v>25286.762095000002</c:v>
                </c:pt>
                <c:pt idx="1">
                  <c:v>35931.388800000001</c:v>
                </c:pt>
                <c:pt idx="2">
                  <c:v>47572.837435999994</c:v>
                </c:pt>
                <c:pt idx="3">
                  <c:v>64264.983162000004</c:v>
                </c:pt>
                <c:pt idx="4">
                  <c:v>72931.917979000005</c:v>
                </c:pt>
                <c:pt idx="5">
                  <c:v>94184.249225999985</c:v>
                </c:pt>
                <c:pt idx="6">
                  <c:v>54816.087199000001</c:v>
                </c:pt>
                <c:pt idx="7">
                  <c:v>83621.596559000012</c:v>
                </c:pt>
                <c:pt idx="8">
                  <c:v>113164.15100400001</c:v>
                </c:pt>
                <c:pt idx="9">
                  <c:v>115132.59909700001</c:v>
                </c:pt>
                <c:pt idx="11">
                  <c:v>3206.184714</c:v>
                </c:pt>
                <c:pt idx="12">
                  <c:v>3338.9070670000006</c:v>
                </c:pt>
                <c:pt idx="13">
                  <c:v>5128.0128919999997</c:v>
                </c:pt>
                <c:pt idx="14">
                  <c:v>10278.348737999999</c:v>
                </c:pt>
                <c:pt idx="15">
                  <c:v>12848.184997</c:v>
                </c:pt>
                <c:pt idx="16">
                  <c:v>19000.238800999996</c:v>
                </c:pt>
                <c:pt idx="17">
                  <c:v>13035.135531</c:v>
                </c:pt>
                <c:pt idx="18">
                  <c:v>16558.548561</c:v>
                </c:pt>
                <c:pt idx="19">
                  <c:v>27822.070761999999</c:v>
                </c:pt>
                <c:pt idx="20">
                  <c:v>26343.721305999996</c:v>
                </c:pt>
                <c:pt idx="22">
                  <c:v>22080.577381000003</c:v>
                </c:pt>
                <c:pt idx="23">
                  <c:v>32592.481733000001</c:v>
                </c:pt>
                <c:pt idx="24">
                  <c:v>42444.824543999996</c:v>
                </c:pt>
                <c:pt idx="25">
                  <c:v>53986.634424000003</c:v>
                </c:pt>
                <c:pt idx="26">
                  <c:v>60083.732982000001</c:v>
                </c:pt>
                <c:pt idx="27">
                  <c:v>75184.010424999986</c:v>
                </c:pt>
                <c:pt idx="28">
                  <c:v>41780.951668000002</c:v>
                </c:pt>
                <c:pt idx="29">
                  <c:v>67063.047998000009</c:v>
                </c:pt>
                <c:pt idx="30">
                  <c:v>85342.080242000011</c:v>
                </c:pt>
                <c:pt idx="31">
                  <c:v>88788.877791000021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FandM!$A$11</c:f>
              <c:strCache>
                <c:ptCount val="1"/>
                <c:pt idx="0">
                  <c:v>IGAD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FandM!$B$2:$AG$3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FandM!$B$11:$AG$11</c:f>
              <c:numCache>
                <c:formatCode>0</c:formatCode>
                <c:ptCount val="32"/>
                <c:pt idx="0">
                  <c:v>2413.8040310000001</c:v>
                </c:pt>
                <c:pt idx="1">
                  <c:v>3588.7880540000001</c:v>
                </c:pt>
                <c:pt idx="2">
                  <c:v>5143.4166800000003</c:v>
                </c:pt>
                <c:pt idx="3">
                  <c:v>5764.7550860000001</c:v>
                </c:pt>
                <c:pt idx="4">
                  <c:v>8271.879218</c:v>
                </c:pt>
                <c:pt idx="5">
                  <c:v>12648.610871999999</c:v>
                </c:pt>
                <c:pt idx="6">
                  <c:v>7343.7300160000004</c:v>
                </c:pt>
                <c:pt idx="7">
                  <c:v>9042.3731260000004</c:v>
                </c:pt>
                <c:pt idx="8">
                  <c:v>13172.853420000001</c:v>
                </c:pt>
                <c:pt idx="9">
                  <c:v>13020.204933000001</c:v>
                </c:pt>
                <c:pt idx="11">
                  <c:v>1018.959292</c:v>
                </c:pt>
                <c:pt idx="12">
                  <c:v>441.02236500000004</c:v>
                </c:pt>
                <c:pt idx="13">
                  <c:v>1984.9499069999999</c:v>
                </c:pt>
                <c:pt idx="14">
                  <c:v>3057.3309940000004</c:v>
                </c:pt>
                <c:pt idx="15">
                  <c:v>2687.9992429999998</c:v>
                </c:pt>
                <c:pt idx="16">
                  <c:v>1878.4917529999998</c:v>
                </c:pt>
                <c:pt idx="17">
                  <c:v>1489.5361309999998</c:v>
                </c:pt>
                <c:pt idx="18">
                  <c:v>2339.0808360000001</c:v>
                </c:pt>
                <c:pt idx="19">
                  <c:v>1564.7564050000001</c:v>
                </c:pt>
                <c:pt idx="20">
                  <c:v>3378.810097</c:v>
                </c:pt>
                <c:pt idx="22">
                  <c:v>1394.8447390000001</c:v>
                </c:pt>
                <c:pt idx="23">
                  <c:v>3147.7656889999998</c:v>
                </c:pt>
                <c:pt idx="24">
                  <c:v>3158.4667730000001</c:v>
                </c:pt>
                <c:pt idx="25">
                  <c:v>2707.4240919999997</c:v>
                </c:pt>
                <c:pt idx="26">
                  <c:v>5583.8799749999998</c:v>
                </c:pt>
                <c:pt idx="27">
                  <c:v>10770.119118999999</c:v>
                </c:pt>
                <c:pt idx="28">
                  <c:v>5854.1938850000006</c:v>
                </c:pt>
                <c:pt idx="29">
                  <c:v>6703.2922900000003</c:v>
                </c:pt>
                <c:pt idx="30">
                  <c:v>11608.097015000001</c:v>
                </c:pt>
                <c:pt idx="31">
                  <c:v>9641.3948360000013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FandM!$A$12</c:f>
              <c:strCache>
                <c:ptCount val="1"/>
                <c:pt idx="0">
                  <c:v>SADC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FandM!$B$2:$AG$3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FandM!$B$12:$AG$12</c:f>
              <c:numCache>
                <c:formatCode>0</c:formatCode>
                <c:ptCount val="32"/>
                <c:pt idx="0">
                  <c:v>22082.219387000001</c:v>
                </c:pt>
                <c:pt idx="1">
                  <c:v>31458.193047000004</c:v>
                </c:pt>
                <c:pt idx="2">
                  <c:v>44365.182454000002</c:v>
                </c:pt>
                <c:pt idx="3">
                  <c:v>60752.506348999996</c:v>
                </c:pt>
                <c:pt idx="4">
                  <c:v>78507.854634999996</c:v>
                </c:pt>
                <c:pt idx="5">
                  <c:v>115363.564211</c:v>
                </c:pt>
                <c:pt idx="6">
                  <c:v>72338.346632999979</c:v>
                </c:pt>
                <c:pt idx="7">
                  <c:v>98774.825189999989</c:v>
                </c:pt>
                <c:pt idx="8">
                  <c:v>119191.71142200001</c:v>
                </c:pt>
                <c:pt idx="9">
                  <c:v>125905.56549000001</c:v>
                </c:pt>
                <c:pt idx="11">
                  <c:v>4894.7357340000008</c:v>
                </c:pt>
                <c:pt idx="12">
                  <c:v>3443.1275400000004</c:v>
                </c:pt>
                <c:pt idx="13">
                  <c:v>8107.2526519999992</c:v>
                </c:pt>
                <c:pt idx="14">
                  <c:v>14462.185645</c:v>
                </c:pt>
                <c:pt idx="15">
                  <c:v>10924.684113000001</c:v>
                </c:pt>
                <c:pt idx="16">
                  <c:v>14693.389562</c:v>
                </c:pt>
                <c:pt idx="17">
                  <c:v>10203.799041</c:v>
                </c:pt>
                <c:pt idx="18">
                  <c:v>14539.647773999999</c:v>
                </c:pt>
                <c:pt idx="19">
                  <c:v>18426.893412000001</c:v>
                </c:pt>
                <c:pt idx="20">
                  <c:v>21762.811523</c:v>
                </c:pt>
                <c:pt idx="22">
                  <c:v>17187.483652999999</c:v>
                </c:pt>
                <c:pt idx="23">
                  <c:v>28015.065507000003</c:v>
                </c:pt>
                <c:pt idx="24">
                  <c:v>36257.929801999999</c:v>
                </c:pt>
                <c:pt idx="25">
                  <c:v>46290.320703999998</c:v>
                </c:pt>
                <c:pt idx="26">
                  <c:v>67583.170522</c:v>
                </c:pt>
                <c:pt idx="27">
                  <c:v>100670.17464900001</c:v>
                </c:pt>
                <c:pt idx="28">
                  <c:v>62134.547591999981</c:v>
                </c:pt>
                <c:pt idx="29">
                  <c:v>84235.177415999991</c:v>
                </c:pt>
                <c:pt idx="30">
                  <c:v>100764.81801</c:v>
                </c:pt>
                <c:pt idx="31">
                  <c:v>104142.75396700001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70799888"/>
        <c:axId val="-1870791184"/>
      </c:lineChart>
      <c:catAx>
        <c:axId val="-187079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7079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70791184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70799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795918367346939"/>
          <c:y val="0.93246187363834421"/>
          <c:w val="0.56020408163265301"/>
          <c:h val="5.22875816993464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722618006082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65233145060499E-2"/>
          <c:y val="0.16180371352785147"/>
          <c:w val="0.54762010870091749"/>
          <c:h val="0.7320954907161804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FandM!$A$6:$A$12</c:f>
              <c:strCache>
                <c:ptCount val="7"/>
                <c:pt idx="0">
                  <c:v>CEN-SAD</c:v>
                </c:pt>
                <c:pt idx="1">
                  <c:v>COMESA</c:v>
                </c:pt>
                <c:pt idx="2">
                  <c:v>EAC</c:v>
                </c:pt>
                <c:pt idx="3">
                  <c:v>ECCAS</c:v>
                </c:pt>
                <c:pt idx="4">
                  <c:v>ECOWAS</c:v>
                </c:pt>
                <c:pt idx="5">
                  <c:v>IGAD</c:v>
                </c:pt>
                <c:pt idx="6">
                  <c:v>SADC</c:v>
                </c:pt>
              </c:strCache>
            </c:strRef>
          </c:cat>
          <c:val>
            <c:numRef>
              <c:f>FandM!$K$47:$K$54</c:f>
              <c:numCache>
                <c:formatCode>0.0%</c:formatCode>
                <c:ptCount val="8"/>
                <c:pt idx="0">
                  <c:v>6.9583269771664555E-2</c:v>
                </c:pt>
                <c:pt idx="1">
                  <c:v>0.51779653185509</c:v>
                </c:pt>
                <c:pt idx="2">
                  <c:v>0.22051313894792915</c:v>
                </c:pt>
                <c:pt idx="3">
                  <c:v>1.0415906251454074E-2</c:v>
                </c:pt>
                <c:pt idx="4">
                  <c:v>0.23210722686332408</c:v>
                </c:pt>
                <c:pt idx="5">
                  <c:v>0.27503654789362297</c:v>
                </c:pt>
                <c:pt idx="6">
                  <c:v>3.18804480485428E-2</c:v>
                </c:pt>
                <c:pt idx="7">
                  <c:v>0.2870741939783184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404907719868352"/>
          <c:y val="1.3262599469496022E-2"/>
          <c:w val="0.24007978169395494"/>
          <c:h val="0.970822281167108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0816326530612E-2"/>
          <c:y val="5.6645000691467294E-2"/>
          <c:w val="0.91530612244897958"/>
          <c:h val="0.82788847164452195"/>
        </c:manualLayout>
      </c:layout>
      <c:lineChart>
        <c:grouping val="standard"/>
        <c:varyColors val="0"/>
        <c:ser>
          <c:idx val="1"/>
          <c:order val="0"/>
          <c:tx>
            <c:strRef>
              <c:f>Fuel!$A$6</c:f>
              <c:strCache>
                <c:ptCount val="1"/>
                <c:pt idx="0">
                  <c:v>CEN-SAD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Fuel!$B$2:$AG$3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Fuel!$B$6:$AG$6</c:f>
              <c:numCache>
                <c:formatCode>0</c:formatCode>
                <c:ptCount val="32"/>
                <c:pt idx="0">
                  <c:v>43905.20392900001</c:v>
                </c:pt>
                <c:pt idx="1">
                  <c:v>63744.824786999998</c:v>
                </c:pt>
                <c:pt idx="2">
                  <c:v>89137.231610000003</c:v>
                </c:pt>
                <c:pt idx="3">
                  <c:v>121309.85560300002</c:v>
                </c:pt>
                <c:pt idx="4">
                  <c:v>138197.96591100001</c:v>
                </c:pt>
                <c:pt idx="5">
                  <c:v>184418.93273199999</c:v>
                </c:pt>
                <c:pt idx="6">
                  <c:v>110877.16918900001</c:v>
                </c:pt>
                <c:pt idx="7">
                  <c:v>153193.09845100003</c:v>
                </c:pt>
                <c:pt idx="8">
                  <c:v>161344.49755999999</c:v>
                </c:pt>
                <c:pt idx="9">
                  <c:v>202112.63343600006</c:v>
                </c:pt>
                <c:pt idx="11">
                  <c:v>7247.8825559999996</c:v>
                </c:pt>
                <c:pt idx="12">
                  <c:v>6892.3969750000015</c:v>
                </c:pt>
                <c:pt idx="13">
                  <c:v>13687.261978999999</c:v>
                </c:pt>
                <c:pt idx="14">
                  <c:v>21402.826754999998</c:v>
                </c:pt>
                <c:pt idx="15">
                  <c:v>24058.342248999998</c:v>
                </c:pt>
                <c:pt idx="16">
                  <c:v>31642.738649999992</c:v>
                </c:pt>
                <c:pt idx="17">
                  <c:v>22315.279531</c:v>
                </c:pt>
                <c:pt idx="18">
                  <c:v>29535.061145</c:v>
                </c:pt>
                <c:pt idx="19">
                  <c:v>42242.278655999995</c:v>
                </c:pt>
                <c:pt idx="20">
                  <c:v>46825.175635</c:v>
                </c:pt>
                <c:pt idx="22">
                  <c:v>36657.321373000013</c:v>
                </c:pt>
                <c:pt idx="23">
                  <c:v>56852.427811999994</c:v>
                </c:pt>
                <c:pt idx="24">
                  <c:v>75449.969631</c:v>
                </c:pt>
                <c:pt idx="25">
                  <c:v>99907.028848000016</c:v>
                </c:pt>
                <c:pt idx="26">
                  <c:v>114139.62366200001</c:v>
                </c:pt>
                <c:pt idx="27">
                  <c:v>152776.194082</c:v>
                </c:pt>
                <c:pt idx="28">
                  <c:v>88561.889658</c:v>
                </c:pt>
                <c:pt idx="29">
                  <c:v>123658.03730600003</c:v>
                </c:pt>
                <c:pt idx="30">
                  <c:v>119102.21890399999</c:v>
                </c:pt>
                <c:pt idx="31">
                  <c:v>155287.45780100007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Fuel!$A$7</c:f>
              <c:strCache>
                <c:ptCount val="1"/>
                <c:pt idx="0">
                  <c:v>COMESA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Fuel!$B$2:$AG$3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Fuel!$B$7:$AG$7</c:f>
              <c:numCache>
                <c:formatCode>0</c:formatCode>
                <c:ptCount val="32"/>
                <c:pt idx="0">
                  <c:v>19146.044714</c:v>
                </c:pt>
                <c:pt idx="1">
                  <c:v>27072.771252999999</c:v>
                </c:pt>
                <c:pt idx="2">
                  <c:v>39901.598867000001</c:v>
                </c:pt>
                <c:pt idx="3">
                  <c:v>54242.273846999997</c:v>
                </c:pt>
                <c:pt idx="4">
                  <c:v>62220.306059999995</c:v>
                </c:pt>
                <c:pt idx="5">
                  <c:v>86134.853218999997</c:v>
                </c:pt>
                <c:pt idx="6">
                  <c:v>53936.600119000002</c:v>
                </c:pt>
                <c:pt idx="7">
                  <c:v>67065.62200399999</c:v>
                </c:pt>
                <c:pt idx="8">
                  <c:v>45689.088340000009</c:v>
                </c:pt>
                <c:pt idx="9">
                  <c:v>84708.71336200001</c:v>
                </c:pt>
                <c:pt idx="11">
                  <c:v>3019.594756</c:v>
                </c:pt>
                <c:pt idx="12">
                  <c:v>2317.1551440000003</c:v>
                </c:pt>
                <c:pt idx="13">
                  <c:v>6385.2416820000017</c:v>
                </c:pt>
                <c:pt idx="14">
                  <c:v>10724.015853999999</c:v>
                </c:pt>
                <c:pt idx="15">
                  <c:v>8551.5466460000007</c:v>
                </c:pt>
                <c:pt idx="16">
                  <c:v>8905.4801279999992</c:v>
                </c:pt>
                <c:pt idx="17">
                  <c:v>6297.296264999999</c:v>
                </c:pt>
                <c:pt idx="18">
                  <c:v>9314.6643930000009</c:v>
                </c:pt>
                <c:pt idx="19">
                  <c:v>8882.3860139999997</c:v>
                </c:pt>
                <c:pt idx="20">
                  <c:v>12980.075367999998</c:v>
                </c:pt>
                <c:pt idx="22">
                  <c:v>16126.449957999999</c:v>
                </c:pt>
                <c:pt idx="23">
                  <c:v>24755.616108999999</c:v>
                </c:pt>
                <c:pt idx="24">
                  <c:v>33516.357185000001</c:v>
                </c:pt>
                <c:pt idx="25">
                  <c:v>43518.257992999999</c:v>
                </c:pt>
                <c:pt idx="26">
                  <c:v>53668.759413999993</c:v>
                </c:pt>
                <c:pt idx="27">
                  <c:v>77229.373091000001</c:v>
                </c:pt>
                <c:pt idx="28">
                  <c:v>47639.303854000005</c:v>
                </c:pt>
                <c:pt idx="29">
                  <c:v>57750.957610999991</c:v>
                </c:pt>
                <c:pt idx="30">
                  <c:v>36806.702326000013</c:v>
                </c:pt>
                <c:pt idx="31">
                  <c:v>71728.637994000019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Fuel!$A$8</c:f>
              <c:strCache>
                <c:ptCount val="1"/>
                <c:pt idx="0">
                  <c:v>EAC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Fuel!$B$2:$AG$3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Fuel!$B$8:$AG$8</c:f>
              <c:numCache>
                <c:formatCode>0</c:formatCode>
                <c:ptCount val="32"/>
                <c:pt idx="0">
                  <c:v>344.40727700000002</c:v>
                </c:pt>
                <c:pt idx="1">
                  <c:v>696.56962899999996</c:v>
                </c:pt>
                <c:pt idx="2">
                  <c:v>430.926131</c:v>
                </c:pt>
                <c:pt idx="3">
                  <c:v>275.424306</c:v>
                </c:pt>
                <c:pt idx="4">
                  <c:v>237.559056</c:v>
                </c:pt>
                <c:pt idx="5">
                  <c:v>294.29447099999999</c:v>
                </c:pt>
                <c:pt idx="6">
                  <c:v>272.27718099999998</c:v>
                </c:pt>
                <c:pt idx="7">
                  <c:v>299.81044099999997</c:v>
                </c:pt>
                <c:pt idx="8">
                  <c:v>314.07922799999994</c:v>
                </c:pt>
                <c:pt idx="9">
                  <c:v>140.782162</c:v>
                </c:pt>
                <c:pt idx="11">
                  <c:v>767.14346499999999</c:v>
                </c:pt>
                <c:pt idx="12">
                  <c:v>299.538049</c:v>
                </c:pt>
                <c:pt idx="13">
                  <c:v>1304.6902930000001</c:v>
                </c:pt>
                <c:pt idx="14">
                  <c:v>2000.6111280000002</c:v>
                </c:pt>
                <c:pt idx="15">
                  <c:v>1741.09563</c:v>
                </c:pt>
                <c:pt idx="16">
                  <c:v>2106.3576870000002</c:v>
                </c:pt>
                <c:pt idx="17">
                  <c:v>1560.546509</c:v>
                </c:pt>
                <c:pt idx="18">
                  <c:v>2794.1052810000001</c:v>
                </c:pt>
                <c:pt idx="19">
                  <c:v>2300.418079</c:v>
                </c:pt>
                <c:pt idx="20">
                  <c:v>4029.844196</c:v>
                </c:pt>
                <c:pt idx="22">
                  <c:v>-422.73618799999997</c:v>
                </c:pt>
                <c:pt idx="23">
                  <c:v>397.03157999999996</c:v>
                </c:pt>
                <c:pt idx="24">
                  <c:v>-873.76416200000017</c:v>
                </c:pt>
                <c:pt idx="25">
                  <c:v>-1725.1868220000001</c:v>
                </c:pt>
                <c:pt idx="26">
                  <c:v>-1503.536574</c:v>
                </c:pt>
                <c:pt idx="27">
                  <c:v>-1812.0632160000002</c:v>
                </c:pt>
                <c:pt idx="28">
                  <c:v>-1288.2693280000001</c:v>
                </c:pt>
                <c:pt idx="29">
                  <c:v>-2494.29484</c:v>
                </c:pt>
                <c:pt idx="30">
                  <c:v>-1986.338851</c:v>
                </c:pt>
                <c:pt idx="31">
                  <c:v>-3889.062034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Fuel!$A$9</c:f>
              <c:strCache>
                <c:ptCount val="1"/>
                <c:pt idx="0">
                  <c:v>ECCAS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Fuel!$B$2:$AG$3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Fuel!$B$9:$AG$9</c:f>
              <c:numCache>
                <c:formatCode>0</c:formatCode>
                <c:ptCount val="32"/>
                <c:pt idx="0">
                  <c:v>16427.191126999998</c:v>
                </c:pt>
                <c:pt idx="1">
                  <c:v>23789.0988</c:v>
                </c:pt>
                <c:pt idx="2">
                  <c:v>37657.480713999998</c:v>
                </c:pt>
                <c:pt idx="3">
                  <c:v>52736.054081999995</c:v>
                </c:pt>
                <c:pt idx="4">
                  <c:v>61080.704776999999</c:v>
                </c:pt>
                <c:pt idx="5">
                  <c:v>100577.08006800001</c:v>
                </c:pt>
                <c:pt idx="6">
                  <c:v>58849.706330999994</c:v>
                </c:pt>
                <c:pt idx="7">
                  <c:v>76943.643979000015</c:v>
                </c:pt>
                <c:pt idx="8">
                  <c:v>95005.946443000008</c:v>
                </c:pt>
                <c:pt idx="9">
                  <c:v>110073.28487500001</c:v>
                </c:pt>
                <c:pt idx="11">
                  <c:v>646.62927200000001</c:v>
                </c:pt>
                <c:pt idx="12">
                  <c:v>378.66949399999999</c:v>
                </c:pt>
                <c:pt idx="13">
                  <c:v>588.70402100000001</c:v>
                </c:pt>
                <c:pt idx="14">
                  <c:v>2402.943659</c:v>
                </c:pt>
                <c:pt idx="15">
                  <c:v>1728.817454</c:v>
                </c:pt>
                <c:pt idx="16">
                  <c:v>1942.3876839999998</c:v>
                </c:pt>
                <c:pt idx="17">
                  <c:v>5325.0996879999993</c:v>
                </c:pt>
                <c:pt idx="18">
                  <c:v>5318.3065929999993</c:v>
                </c:pt>
                <c:pt idx="19">
                  <c:v>3599.3342539999999</c:v>
                </c:pt>
                <c:pt idx="20">
                  <c:v>3262.0571439999999</c:v>
                </c:pt>
                <c:pt idx="22">
                  <c:v>15780.561854999998</c:v>
                </c:pt>
                <c:pt idx="23">
                  <c:v>23410.429305999998</c:v>
                </c:pt>
                <c:pt idx="24">
                  <c:v>37068.776693</c:v>
                </c:pt>
                <c:pt idx="25">
                  <c:v>50333.110422999998</c:v>
                </c:pt>
                <c:pt idx="26">
                  <c:v>59351.887323000003</c:v>
                </c:pt>
                <c:pt idx="27">
                  <c:v>98634.692384000009</c:v>
                </c:pt>
                <c:pt idx="28">
                  <c:v>53524.606642999992</c:v>
                </c:pt>
                <c:pt idx="29">
                  <c:v>71625.337386000014</c:v>
                </c:pt>
                <c:pt idx="30">
                  <c:v>91406.612189000007</c:v>
                </c:pt>
                <c:pt idx="31">
                  <c:v>106811.22773100001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Fuel!$A$10</c:f>
              <c:strCache>
                <c:ptCount val="1"/>
                <c:pt idx="0">
                  <c:v>ECOWAS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Fuel!$B$2:$AG$3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Fuel!$B$10:$AG$10</c:f>
              <c:numCache>
                <c:formatCode>0</c:formatCode>
                <c:ptCount val="32"/>
                <c:pt idx="0">
                  <c:v>24213.129223</c:v>
                </c:pt>
                <c:pt idx="1">
                  <c:v>34690.518223999999</c:v>
                </c:pt>
                <c:pt idx="2">
                  <c:v>46048.180740000003</c:v>
                </c:pt>
                <c:pt idx="3">
                  <c:v>62487.786077999997</c:v>
                </c:pt>
                <c:pt idx="4">
                  <c:v>70826.980742</c:v>
                </c:pt>
                <c:pt idx="5">
                  <c:v>91279.246492999984</c:v>
                </c:pt>
                <c:pt idx="6">
                  <c:v>53062.649783999994</c:v>
                </c:pt>
                <c:pt idx="7">
                  <c:v>81429.374433000005</c:v>
                </c:pt>
                <c:pt idx="8">
                  <c:v>110291.626118</c:v>
                </c:pt>
                <c:pt idx="9">
                  <c:v>111431.792437</c:v>
                </c:pt>
                <c:pt idx="11">
                  <c:v>2898.9412899999998</c:v>
                </c:pt>
                <c:pt idx="12">
                  <c:v>2972.7220389999998</c:v>
                </c:pt>
                <c:pt idx="13">
                  <c:v>4605.3371039999993</c:v>
                </c:pt>
                <c:pt idx="14">
                  <c:v>9628.4892979999986</c:v>
                </c:pt>
                <c:pt idx="15">
                  <c:v>11984.946977000001</c:v>
                </c:pt>
                <c:pt idx="16">
                  <c:v>18105.895120999998</c:v>
                </c:pt>
                <c:pt idx="17">
                  <c:v>12285.232667999997</c:v>
                </c:pt>
                <c:pt idx="18">
                  <c:v>15414.41187</c:v>
                </c:pt>
                <c:pt idx="19">
                  <c:v>26464.741661</c:v>
                </c:pt>
                <c:pt idx="20">
                  <c:v>25080.470898999996</c:v>
                </c:pt>
                <c:pt idx="22">
                  <c:v>21314.187933000001</c:v>
                </c:pt>
                <c:pt idx="23">
                  <c:v>31717.796184999999</c:v>
                </c:pt>
                <c:pt idx="24">
                  <c:v>41442.843636000005</c:v>
                </c:pt>
                <c:pt idx="25">
                  <c:v>52859.296779999997</c:v>
                </c:pt>
                <c:pt idx="26">
                  <c:v>58842.033765</c:v>
                </c:pt>
                <c:pt idx="27">
                  <c:v>73173.35137199999</c:v>
                </c:pt>
                <c:pt idx="28">
                  <c:v>40777.417115999997</c:v>
                </c:pt>
                <c:pt idx="29">
                  <c:v>66014.962563000008</c:v>
                </c:pt>
                <c:pt idx="30">
                  <c:v>83826.884457000007</c:v>
                </c:pt>
                <c:pt idx="31">
                  <c:v>86351.321538000004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Fuel!$A$11</c:f>
              <c:strCache>
                <c:ptCount val="1"/>
                <c:pt idx="0">
                  <c:v>IGAD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Fuel!$B$2:$AG$3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Fuel!$B$11:$AG$11</c:f>
              <c:numCache>
                <c:formatCode>0</c:formatCode>
                <c:ptCount val="32"/>
                <c:pt idx="0">
                  <c:v>2328.3634419999998</c:v>
                </c:pt>
                <c:pt idx="1">
                  <c:v>3481.4112139999997</c:v>
                </c:pt>
                <c:pt idx="2">
                  <c:v>4972.7060429999992</c:v>
                </c:pt>
                <c:pt idx="3">
                  <c:v>5550.0357969999995</c:v>
                </c:pt>
                <c:pt idx="4">
                  <c:v>8001.2513529999997</c:v>
                </c:pt>
                <c:pt idx="5">
                  <c:v>12315.442243</c:v>
                </c:pt>
                <c:pt idx="6">
                  <c:v>7189.9097739999997</c:v>
                </c:pt>
                <c:pt idx="7">
                  <c:v>8826.677377</c:v>
                </c:pt>
                <c:pt idx="8">
                  <c:v>12866.490527</c:v>
                </c:pt>
                <c:pt idx="9">
                  <c:v>12719.886833</c:v>
                </c:pt>
                <c:pt idx="11">
                  <c:v>909.31535599999995</c:v>
                </c:pt>
                <c:pt idx="12">
                  <c:v>270.31163099999998</c:v>
                </c:pt>
                <c:pt idx="13">
                  <c:v>1809.5397470000003</c:v>
                </c:pt>
                <c:pt idx="14">
                  <c:v>2803.4397649999996</c:v>
                </c:pt>
                <c:pt idx="15">
                  <c:v>2348.5331149999997</c:v>
                </c:pt>
                <c:pt idx="16">
                  <c:v>1589.1724370000002</c:v>
                </c:pt>
                <c:pt idx="17">
                  <c:v>1170.6838970000001</c:v>
                </c:pt>
                <c:pt idx="18">
                  <c:v>2050.0331300000003</c:v>
                </c:pt>
                <c:pt idx="19">
                  <c:v>1251.5694239999998</c:v>
                </c:pt>
                <c:pt idx="20">
                  <c:v>3089.9935809999997</c:v>
                </c:pt>
                <c:pt idx="22">
                  <c:v>1419.0480859999998</c:v>
                </c:pt>
                <c:pt idx="23">
                  <c:v>3211.0995829999997</c:v>
                </c:pt>
                <c:pt idx="24">
                  <c:v>3163.166295999999</c:v>
                </c:pt>
                <c:pt idx="25">
                  <c:v>2746.5960319999999</c:v>
                </c:pt>
                <c:pt idx="26">
                  <c:v>5652.7182379999995</c:v>
                </c:pt>
                <c:pt idx="27">
                  <c:v>10726.269806</c:v>
                </c:pt>
                <c:pt idx="28">
                  <c:v>6019.2258769999999</c:v>
                </c:pt>
                <c:pt idx="29">
                  <c:v>6776.6442470000002</c:v>
                </c:pt>
                <c:pt idx="30">
                  <c:v>11614.921103000001</c:v>
                </c:pt>
                <c:pt idx="31">
                  <c:v>9629.8932520000017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Fuel!$A$12</c:f>
              <c:strCache>
                <c:ptCount val="1"/>
                <c:pt idx="0">
                  <c:v>SADC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Fuel!$B$2:$AG$3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Fuel!$B$12:$AG$12</c:f>
              <c:numCache>
                <c:formatCode>0</c:formatCode>
                <c:ptCount val="32"/>
                <c:pt idx="0">
                  <c:v>12353.556242000002</c:v>
                </c:pt>
                <c:pt idx="1">
                  <c:v>17011.393639999995</c:v>
                </c:pt>
                <c:pt idx="2">
                  <c:v>26482.105241000005</c:v>
                </c:pt>
                <c:pt idx="3">
                  <c:v>36035.014093999998</c:v>
                </c:pt>
                <c:pt idx="4">
                  <c:v>46823.774815999997</c:v>
                </c:pt>
                <c:pt idx="5">
                  <c:v>75908.931360000017</c:v>
                </c:pt>
                <c:pt idx="6">
                  <c:v>45984.214086999993</c:v>
                </c:pt>
                <c:pt idx="7">
                  <c:v>58884.963348000005</c:v>
                </c:pt>
                <c:pt idx="8">
                  <c:v>70690.925308999998</c:v>
                </c:pt>
                <c:pt idx="9">
                  <c:v>84096.988913000008</c:v>
                </c:pt>
                <c:pt idx="11">
                  <c:v>3997.6003110000001</c:v>
                </c:pt>
                <c:pt idx="12">
                  <c:v>2120.694982</c:v>
                </c:pt>
                <c:pt idx="13">
                  <c:v>6613.1037630000001</c:v>
                </c:pt>
                <c:pt idx="14">
                  <c:v>12538.229083999999</c:v>
                </c:pt>
                <c:pt idx="15">
                  <c:v>7968.7811409999995</c:v>
                </c:pt>
                <c:pt idx="16">
                  <c:v>11531.936081000002</c:v>
                </c:pt>
                <c:pt idx="17">
                  <c:v>8110.6068060000007</c:v>
                </c:pt>
                <c:pt idx="18">
                  <c:v>11465.446026</c:v>
                </c:pt>
                <c:pt idx="19">
                  <c:v>14404.338107</c:v>
                </c:pt>
                <c:pt idx="20">
                  <c:v>18239.929569</c:v>
                </c:pt>
                <c:pt idx="22">
                  <c:v>8355.9559310000022</c:v>
                </c:pt>
                <c:pt idx="23">
                  <c:v>14890.698657999994</c:v>
                </c:pt>
                <c:pt idx="24">
                  <c:v>19869.001478000006</c:v>
                </c:pt>
                <c:pt idx="25">
                  <c:v>23496.78501</c:v>
                </c:pt>
                <c:pt idx="26">
                  <c:v>38854.993674999998</c:v>
                </c:pt>
                <c:pt idx="27">
                  <c:v>64376.995279000017</c:v>
                </c:pt>
                <c:pt idx="28">
                  <c:v>37873.60728099999</c:v>
                </c:pt>
                <c:pt idx="29">
                  <c:v>47419.517322000007</c:v>
                </c:pt>
                <c:pt idx="30">
                  <c:v>56286.587201999995</c:v>
                </c:pt>
                <c:pt idx="31">
                  <c:v>65857.059344000008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70797168"/>
        <c:axId val="-1870789008"/>
      </c:lineChart>
      <c:catAx>
        <c:axId val="-187079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7078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70789008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707971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795918367346939"/>
          <c:y val="0.93246187363834421"/>
          <c:w val="0.56020408163265301"/>
          <c:h val="5.22875816993464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722618006082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65233145060499E-2"/>
          <c:y val="0.16180371352785147"/>
          <c:w val="0.54762010870091749"/>
          <c:h val="0.7320954907161804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Fuel!$A$6:$A$12</c:f>
              <c:strCache>
                <c:ptCount val="7"/>
                <c:pt idx="0">
                  <c:v>CEN-SAD</c:v>
                </c:pt>
                <c:pt idx="1">
                  <c:v>COMESA</c:v>
                </c:pt>
                <c:pt idx="2">
                  <c:v>EAC</c:v>
                </c:pt>
                <c:pt idx="3">
                  <c:v>ECCAS</c:v>
                </c:pt>
                <c:pt idx="4">
                  <c:v>ECOWAS</c:v>
                </c:pt>
                <c:pt idx="5">
                  <c:v>IGAD</c:v>
                </c:pt>
                <c:pt idx="6">
                  <c:v>SADC</c:v>
                </c:pt>
              </c:strCache>
            </c:strRef>
          </c:cat>
          <c:val>
            <c:numRef>
              <c:f>Fuel!$K$47:$K$54</c:f>
              <c:numCache>
                <c:formatCode>0.0%</c:formatCode>
                <c:ptCount val="8"/>
                <c:pt idx="0">
                  <c:v>7.6157051234394105E-2</c:v>
                </c:pt>
                <c:pt idx="1">
                  <c:v>0.55398918009781251</c:v>
                </c:pt>
                <c:pt idx="2">
                  <c:v>0.21739779977675416</c:v>
                </c:pt>
                <c:pt idx="3">
                  <c:v>9.281361819585103E-3</c:v>
                </c:pt>
                <c:pt idx="4">
                  <c:v>0.25221782675569182</c:v>
                </c:pt>
                <c:pt idx="5">
                  <c:v>0.30379602488281632</c:v>
                </c:pt>
                <c:pt idx="6">
                  <c:v>3.5183497117941991E-2</c:v>
                </c:pt>
                <c:pt idx="7">
                  <c:v>0.22774180336507333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404907719868352"/>
          <c:y val="1.3262599469496022E-2"/>
          <c:w val="0.24007978169395494"/>
          <c:h val="0.970822281167108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89795918367352E-2"/>
          <c:y val="5.6645000691467294E-2"/>
          <c:w val="0.91122448979591841"/>
          <c:h val="0.82788847164452195"/>
        </c:manualLayout>
      </c:layout>
      <c:lineChart>
        <c:grouping val="standard"/>
        <c:varyColors val="0"/>
        <c:ser>
          <c:idx val="1"/>
          <c:order val="0"/>
          <c:tx>
            <c:strRef>
              <c:f>Manu!$A$6</c:f>
              <c:strCache>
                <c:ptCount val="1"/>
                <c:pt idx="0">
                  <c:v>CEN-SAD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Manu!$B$2:$AG$3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Manu!$B$6:$AG$6</c:f>
              <c:numCache>
                <c:formatCode>0</c:formatCode>
                <c:ptCount val="32"/>
                <c:pt idx="0">
                  <c:v>21625.668297</c:v>
                </c:pt>
                <c:pt idx="1">
                  <c:v>25812.110370999999</c:v>
                </c:pt>
                <c:pt idx="2">
                  <c:v>27581.698186999998</c:v>
                </c:pt>
                <c:pt idx="3">
                  <c:v>31847.902304999996</c:v>
                </c:pt>
                <c:pt idx="4">
                  <c:v>38904.922896999989</c:v>
                </c:pt>
                <c:pt idx="5">
                  <c:v>45797.439855000004</c:v>
                </c:pt>
                <c:pt idx="6">
                  <c:v>35208.993242999997</c:v>
                </c:pt>
                <c:pt idx="7">
                  <c:v>41640.904894000007</c:v>
                </c:pt>
                <c:pt idx="8">
                  <c:v>45498.205227999999</c:v>
                </c:pt>
                <c:pt idx="9">
                  <c:v>43524.191197</c:v>
                </c:pt>
                <c:pt idx="11">
                  <c:v>60572.839546999989</c:v>
                </c:pt>
                <c:pt idx="12">
                  <c:v>71935.378733999998</c:v>
                </c:pt>
                <c:pt idx="13">
                  <c:v>84050.877036999984</c:v>
                </c:pt>
                <c:pt idx="14">
                  <c:v>98927.353912999984</c:v>
                </c:pt>
                <c:pt idx="15">
                  <c:v>124780.38699599999</c:v>
                </c:pt>
                <c:pt idx="16">
                  <c:v>157127.60650299999</c:v>
                </c:pt>
                <c:pt idx="17">
                  <c:v>142979.67975499999</c:v>
                </c:pt>
                <c:pt idx="18">
                  <c:v>156956.24711599998</c:v>
                </c:pt>
                <c:pt idx="19">
                  <c:v>168223.02193399996</c:v>
                </c:pt>
                <c:pt idx="20">
                  <c:v>175505.42715299991</c:v>
                </c:pt>
                <c:pt idx="22">
                  <c:v>-38947.171249999985</c:v>
                </c:pt>
                <c:pt idx="23">
                  <c:v>-46123.268362999996</c:v>
                </c:pt>
                <c:pt idx="24">
                  <c:v>-56469.178849999982</c:v>
                </c:pt>
                <c:pt idx="25">
                  <c:v>-67079.451607999988</c:v>
                </c:pt>
                <c:pt idx="26">
                  <c:v>-85875.464099000004</c:v>
                </c:pt>
                <c:pt idx="27">
                  <c:v>-111330.16664799998</c:v>
                </c:pt>
                <c:pt idx="28">
                  <c:v>-107770.68651199999</c:v>
                </c:pt>
                <c:pt idx="29">
                  <c:v>-115315.34222199998</c:v>
                </c:pt>
                <c:pt idx="30">
                  <c:v>-122724.81670599995</c:v>
                </c:pt>
                <c:pt idx="31">
                  <c:v>-131981.2359559999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Manu!$A$7</c:f>
              <c:strCache>
                <c:ptCount val="1"/>
                <c:pt idx="0">
                  <c:v>COMESA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Manu!$B$2:$AG$3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Manu!$B$7:$AG$7</c:f>
              <c:numCache>
                <c:formatCode>0</c:formatCode>
                <c:ptCount val="32"/>
                <c:pt idx="0">
                  <c:v>8734.2099350000008</c:v>
                </c:pt>
                <c:pt idx="1">
                  <c:v>10826.283923000001</c:v>
                </c:pt>
                <c:pt idx="2">
                  <c:v>11870.421131999999</c:v>
                </c:pt>
                <c:pt idx="3">
                  <c:v>14298.853975000005</c:v>
                </c:pt>
                <c:pt idx="4">
                  <c:v>16599.872926999997</c:v>
                </c:pt>
                <c:pt idx="5">
                  <c:v>19227.876598000003</c:v>
                </c:pt>
                <c:pt idx="6">
                  <c:v>14734.368780000003</c:v>
                </c:pt>
                <c:pt idx="7">
                  <c:v>17603.166343999997</c:v>
                </c:pt>
                <c:pt idx="8">
                  <c:v>18122.355557999996</c:v>
                </c:pt>
                <c:pt idx="9">
                  <c:v>17603.215759999999</c:v>
                </c:pt>
                <c:pt idx="11">
                  <c:v>26947.267448999999</c:v>
                </c:pt>
                <c:pt idx="12">
                  <c:v>34050.965741000007</c:v>
                </c:pt>
                <c:pt idx="13">
                  <c:v>41302.741538000017</c:v>
                </c:pt>
                <c:pt idx="14">
                  <c:v>49214.872861999997</c:v>
                </c:pt>
                <c:pt idx="15">
                  <c:v>60873.350027999986</c:v>
                </c:pt>
                <c:pt idx="16">
                  <c:v>77031.504685999986</c:v>
                </c:pt>
                <c:pt idx="17">
                  <c:v>74999.25224999999</c:v>
                </c:pt>
                <c:pt idx="18">
                  <c:v>80301.472919000007</c:v>
                </c:pt>
                <c:pt idx="19">
                  <c:v>73500.525998000012</c:v>
                </c:pt>
                <c:pt idx="20">
                  <c:v>87932.136620999998</c:v>
                </c:pt>
                <c:pt idx="22">
                  <c:v>-18213.057514</c:v>
                </c:pt>
                <c:pt idx="23">
                  <c:v>-23224.681818000005</c:v>
                </c:pt>
                <c:pt idx="24">
                  <c:v>-29432.320406000017</c:v>
                </c:pt>
                <c:pt idx="25">
                  <c:v>-34916.018886999991</c:v>
                </c:pt>
                <c:pt idx="26">
                  <c:v>-44273.477100999989</c:v>
                </c:pt>
                <c:pt idx="27">
                  <c:v>-57803.628087999983</c:v>
                </c:pt>
                <c:pt idx="28">
                  <c:v>-60264.883469999986</c:v>
                </c:pt>
                <c:pt idx="29">
                  <c:v>-62698.30657500001</c:v>
                </c:pt>
                <c:pt idx="30">
                  <c:v>-55378.170440000016</c:v>
                </c:pt>
                <c:pt idx="31">
                  <c:v>-70328.920860999991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Manu!$A$8</c:f>
              <c:strCache>
                <c:ptCount val="1"/>
                <c:pt idx="0">
                  <c:v>EAC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Manu!$B$2:$AG$3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Manu!$B$8:$AG$8</c:f>
              <c:numCache>
                <c:formatCode>0</c:formatCode>
                <c:ptCount val="32"/>
                <c:pt idx="0">
                  <c:v>852.56824999999992</c:v>
                </c:pt>
                <c:pt idx="1">
                  <c:v>1031.230683</c:v>
                </c:pt>
                <c:pt idx="2">
                  <c:v>1154.4782989999999</c:v>
                </c:pt>
                <c:pt idx="3">
                  <c:v>1319.2191479999999</c:v>
                </c:pt>
                <c:pt idx="4">
                  <c:v>1481.34097</c:v>
                </c:pt>
                <c:pt idx="5">
                  <c:v>2236.0192439999996</c:v>
                </c:pt>
                <c:pt idx="6">
                  <c:v>1753.6953639999999</c:v>
                </c:pt>
                <c:pt idx="7">
                  <c:v>1564.6311340000002</c:v>
                </c:pt>
                <c:pt idx="8">
                  <c:v>2068.9665989999999</c:v>
                </c:pt>
                <c:pt idx="9">
                  <c:v>2304.0407320000004</c:v>
                </c:pt>
                <c:pt idx="11">
                  <c:v>4299.6303160000007</c:v>
                </c:pt>
                <c:pt idx="12">
                  <c:v>5540.2242509999996</c:v>
                </c:pt>
                <c:pt idx="13">
                  <c:v>6945.6337609999991</c:v>
                </c:pt>
                <c:pt idx="14">
                  <c:v>8138.2007940000012</c:v>
                </c:pt>
                <c:pt idx="15">
                  <c:v>10780.738982000001</c:v>
                </c:pt>
                <c:pt idx="16">
                  <c:v>13276.999635000002</c:v>
                </c:pt>
                <c:pt idx="17">
                  <c:v>12312.420367999999</c:v>
                </c:pt>
                <c:pt idx="18">
                  <c:v>14378.896042000002</c:v>
                </c:pt>
                <c:pt idx="19">
                  <c:v>16949.484122000002</c:v>
                </c:pt>
                <c:pt idx="20">
                  <c:v>18392.401800000003</c:v>
                </c:pt>
                <c:pt idx="22">
                  <c:v>-3447.0620660000009</c:v>
                </c:pt>
                <c:pt idx="23">
                  <c:v>-4508.9935679999999</c:v>
                </c:pt>
                <c:pt idx="24">
                  <c:v>-5791.1554619999988</c:v>
                </c:pt>
                <c:pt idx="25">
                  <c:v>-6818.9816460000011</c:v>
                </c:pt>
                <c:pt idx="26">
                  <c:v>-9299.3980120000015</c:v>
                </c:pt>
                <c:pt idx="27">
                  <c:v>-11040.980391000003</c:v>
                </c:pt>
                <c:pt idx="28">
                  <c:v>-10558.725004</c:v>
                </c:pt>
                <c:pt idx="29">
                  <c:v>-12814.264908000001</c:v>
                </c:pt>
                <c:pt idx="30">
                  <c:v>-14880.517523000002</c:v>
                </c:pt>
                <c:pt idx="31">
                  <c:v>-16088.361068000002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Manu!$A$9</c:f>
              <c:strCache>
                <c:ptCount val="1"/>
                <c:pt idx="0">
                  <c:v>ECCAS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Manu!$B$2:$AG$3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Manu!$B$9:$AG$9</c:f>
              <c:numCache>
                <c:formatCode>0</c:formatCode>
                <c:ptCount val="32"/>
                <c:pt idx="0">
                  <c:v>1436.6644849999998</c:v>
                </c:pt>
                <c:pt idx="1">
                  <c:v>1418.3335520000001</c:v>
                </c:pt>
                <c:pt idx="2">
                  <c:v>2078.2067510000002</c:v>
                </c:pt>
                <c:pt idx="3">
                  <c:v>1847.6914610000001</c:v>
                </c:pt>
                <c:pt idx="4">
                  <c:v>3486.1623199999999</c:v>
                </c:pt>
                <c:pt idx="5">
                  <c:v>3726.8178990000001</c:v>
                </c:pt>
                <c:pt idx="6">
                  <c:v>3086.3562449999999</c:v>
                </c:pt>
                <c:pt idx="7">
                  <c:v>3483.9821090000005</c:v>
                </c:pt>
                <c:pt idx="8">
                  <c:v>2235.5223530000003</c:v>
                </c:pt>
                <c:pt idx="9">
                  <c:v>2448.9840209999998</c:v>
                </c:pt>
                <c:pt idx="11">
                  <c:v>7530.4553169999999</c:v>
                </c:pt>
                <c:pt idx="12">
                  <c:v>9832.8799019999988</c:v>
                </c:pt>
                <c:pt idx="13">
                  <c:v>11760.421611999998</c:v>
                </c:pt>
                <c:pt idx="14">
                  <c:v>15880.695973000002</c:v>
                </c:pt>
                <c:pt idx="15">
                  <c:v>19836.084837000002</c:v>
                </c:pt>
                <c:pt idx="16">
                  <c:v>27865.030233000001</c:v>
                </c:pt>
                <c:pt idx="17">
                  <c:v>24930.130522000003</c:v>
                </c:pt>
                <c:pt idx="18">
                  <c:v>24356.576384</c:v>
                </c:pt>
                <c:pt idx="19">
                  <c:v>25707.635943000001</c:v>
                </c:pt>
                <c:pt idx="20">
                  <c:v>29511.728391999997</c:v>
                </c:pt>
                <c:pt idx="22">
                  <c:v>-6093.7908320000006</c:v>
                </c:pt>
                <c:pt idx="23">
                  <c:v>-8414.5463499999987</c:v>
                </c:pt>
                <c:pt idx="24">
                  <c:v>-9682.2148609999986</c:v>
                </c:pt>
                <c:pt idx="25">
                  <c:v>-14033.004512000001</c:v>
                </c:pt>
                <c:pt idx="26">
                  <c:v>-16349.922517000003</c:v>
                </c:pt>
                <c:pt idx="27">
                  <c:v>-24138.212334</c:v>
                </c:pt>
                <c:pt idx="28">
                  <c:v>-21843.774277000004</c:v>
                </c:pt>
                <c:pt idx="29">
                  <c:v>-20872.594274999999</c:v>
                </c:pt>
                <c:pt idx="30">
                  <c:v>-23472.113590000001</c:v>
                </c:pt>
                <c:pt idx="31">
                  <c:v>-27062.744370999997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Manu!$A$10</c:f>
              <c:strCache>
                <c:ptCount val="1"/>
                <c:pt idx="0">
                  <c:v>ECOWAS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Manu!$B$2:$AG$3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Manu!$B$10:$AG$10</c:f>
              <c:numCache>
                <c:formatCode>0</c:formatCode>
                <c:ptCount val="32"/>
                <c:pt idx="0">
                  <c:v>2703.7657649999996</c:v>
                </c:pt>
                <c:pt idx="1">
                  <c:v>2981.6200949999998</c:v>
                </c:pt>
                <c:pt idx="2">
                  <c:v>3469.7499110000003</c:v>
                </c:pt>
                <c:pt idx="3">
                  <c:v>3423.1772539999997</c:v>
                </c:pt>
                <c:pt idx="4">
                  <c:v>4626.0890650000001</c:v>
                </c:pt>
                <c:pt idx="5">
                  <c:v>4085.6812760000003</c:v>
                </c:pt>
                <c:pt idx="6">
                  <c:v>3453.3268819999998</c:v>
                </c:pt>
                <c:pt idx="7">
                  <c:v>3808.22703</c:v>
                </c:pt>
                <c:pt idx="8">
                  <c:v>4060.7030390000004</c:v>
                </c:pt>
                <c:pt idx="9">
                  <c:v>3610.1128430000008</c:v>
                </c:pt>
                <c:pt idx="11">
                  <c:v>22358.746823999998</c:v>
                </c:pt>
                <c:pt idx="12">
                  <c:v>25075.620821999997</c:v>
                </c:pt>
                <c:pt idx="13">
                  <c:v>29564.942677999999</c:v>
                </c:pt>
                <c:pt idx="14">
                  <c:v>35264.120591999999</c:v>
                </c:pt>
                <c:pt idx="15">
                  <c:v>45515.595423999992</c:v>
                </c:pt>
                <c:pt idx="16">
                  <c:v>58825.14809499999</c:v>
                </c:pt>
                <c:pt idx="17">
                  <c:v>51555.259249999996</c:v>
                </c:pt>
                <c:pt idx="18">
                  <c:v>58918.041956000001</c:v>
                </c:pt>
                <c:pt idx="19">
                  <c:v>76610.365218999985</c:v>
                </c:pt>
                <c:pt idx="20">
                  <c:v>71785.189670000007</c:v>
                </c:pt>
                <c:pt idx="22">
                  <c:v>-19654.981058999998</c:v>
                </c:pt>
                <c:pt idx="23">
                  <c:v>-22094.000726999999</c:v>
                </c:pt>
                <c:pt idx="24">
                  <c:v>-26095.192767</c:v>
                </c:pt>
                <c:pt idx="25">
                  <c:v>-31840.943338000001</c:v>
                </c:pt>
                <c:pt idx="26">
                  <c:v>-40889.506358999992</c:v>
                </c:pt>
                <c:pt idx="27">
                  <c:v>-54739.466818999987</c:v>
                </c:pt>
                <c:pt idx="28">
                  <c:v>-48101.932367999994</c:v>
                </c:pt>
                <c:pt idx="29">
                  <c:v>-55109.814925999999</c:v>
                </c:pt>
                <c:pt idx="30">
                  <c:v>-72549.662179999985</c:v>
                </c:pt>
                <c:pt idx="31">
                  <c:v>-68175.076827000012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Manu!$A$11</c:f>
              <c:strCache>
                <c:ptCount val="1"/>
                <c:pt idx="0">
                  <c:v>IGAD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Manu!$B$2:$AG$3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Manu!$B$11:$AG$11</c:f>
              <c:numCache>
                <c:formatCode>0</c:formatCode>
                <c:ptCount val="32"/>
                <c:pt idx="0">
                  <c:v>876.70809399999996</c:v>
                </c:pt>
                <c:pt idx="1">
                  <c:v>983.02254900000003</c:v>
                </c:pt>
                <c:pt idx="2">
                  <c:v>1153.1803149999998</c:v>
                </c:pt>
                <c:pt idx="3">
                  <c:v>1413.9135479999998</c:v>
                </c:pt>
                <c:pt idx="4">
                  <c:v>1478.2991399999999</c:v>
                </c:pt>
                <c:pt idx="5">
                  <c:v>2121.2919330000004</c:v>
                </c:pt>
                <c:pt idx="6">
                  <c:v>1621.1217380000003</c:v>
                </c:pt>
                <c:pt idx="7">
                  <c:v>1462.6700890000002</c:v>
                </c:pt>
                <c:pt idx="8">
                  <c:v>2053.8510300000003</c:v>
                </c:pt>
                <c:pt idx="9">
                  <c:v>2266.387373</c:v>
                </c:pt>
                <c:pt idx="11">
                  <c:v>6490.745954</c:v>
                </c:pt>
                <c:pt idx="12">
                  <c:v>8587.0579119999984</c:v>
                </c:pt>
                <c:pt idx="13">
                  <c:v>11899.561048</c:v>
                </c:pt>
                <c:pt idx="14">
                  <c:v>13566.923863</c:v>
                </c:pt>
                <c:pt idx="15">
                  <c:v>15737.817734999999</c:v>
                </c:pt>
                <c:pt idx="16">
                  <c:v>18581.959060999998</c:v>
                </c:pt>
                <c:pt idx="17">
                  <c:v>17605.245370999997</c:v>
                </c:pt>
                <c:pt idx="18">
                  <c:v>19181.058960999999</c:v>
                </c:pt>
                <c:pt idx="19">
                  <c:v>21391.922315</c:v>
                </c:pt>
                <c:pt idx="20">
                  <c:v>24102.891842000001</c:v>
                </c:pt>
                <c:pt idx="22">
                  <c:v>-5614.0378600000004</c:v>
                </c:pt>
                <c:pt idx="23">
                  <c:v>-7604.0353629999981</c:v>
                </c:pt>
                <c:pt idx="24">
                  <c:v>-10746.380733</c:v>
                </c:pt>
                <c:pt idx="25">
                  <c:v>-12153.010315</c:v>
                </c:pt>
                <c:pt idx="26">
                  <c:v>-14259.518595</c:v>
                </c:pt>
                <c:pt idx="27">
                  <c:v>-16460.667127999997</c:v>
                </c:pt>
                <c:pt idx="28">
                  <c:v>-15984.123632999997</c:v>
                </c:pt>
                <c:pt idx="29">
                  <c:v>-17718.388872</c:v>
                </c:pt>
                <c:pt idx="30">
                  <c:v>-19338.071284999998</c:v>
                </c:pt>
                <c:pt idx="31">
                  <c:v>-21836.504469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Manu!$A$12</c:f>
              <c:strCache>
                <c:ptCount val="1"/>
                <c:pt idx="0">
                  <c:v>SADC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Manu!$B$2:$AG$3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Manu!$B$12:$AG$12</c:f>
              <c:numCache>
                <c:formatCode>0</c:formatCode>
                <c:ptCount val="32"/>
                <c:pt idx="0">
                  <c:v>29569.202934999998</c:v>
                </c:pt>
                <c:pt idx="1">
                  <c:v>36082.036455999994</c:v>
                </c:pt>
                <c:pt idx="2">
                  <c:v>38841.04587699999</c:v>
                </c:pt>
                <c:pt idx="3">
                  <c:v>41546.364155999996</c:v>
                </c:pt>
                <c:pt idx="4">
                  <c:v>48759.896313000005</c:v>
                </c:pt>
                <c:pt idx="5">
                  <c:v>54594.015078999997</c:v>
                </c:pt>
                <c:pt idx="6">
                  <c:v>41685.330141000006</c:v>
                </c:pt>
                <c:pt idx="7">
                  <c:v>50535.410600000003</c:v>
                </c:pt>
                <c:pt idx="8">
                  <c:v>57489.398562000009</c:v>
                </c:pt>
                <c:pt idx="9">
                  <c:v>50683.562331999994</c:v>
                </c:pt>
                <c:pt idx="11">
                  <c:v>35458.751196999998</c:v>
                </c:pt>
                <c:pt idx="12">
                  <c:v>47725.206398999995</c:v>
                </c:pt>
                <c:pt idx="13">
                  <c:v>56145.409584000001</c:v>
                </c:pt>
                <c:pt idx="14">
                  <c:v>68256.457757000011</c:v>
                </c:pt>
                <c:pt idx="15">
                  <c:v>80025.580230999985</c:v>
                </c:pt>
                <c:pt idx="16">
                  <c:v>92151.727901999999</c:v>
                </c:pt>
                <c:pt idx="17">
                  <c:v>74797.580430000016</c:v>
                </c:pt>
                <c:pt idx="18">
                  <c:v>89550.441326</c:v>
                </c:pt>
                <c:pt idx="19">
                  <c:v>105132.873359</c:v>
                </c:pt>
                <c:pt idx="20">
                  <c:v>112296.54246099998</c:v>
                </c:pt>
                <c:pt idx="22">
                  <c:v>-5889.5482620000002</c:v>
                </c:pt>
                <c:pt idx="23">
                  <c:v>-11643.169943000001</c:v>
                </c:pt>
                <c:pt idx="24">
                  <c:v>-17304.363707000011</c:v>
                </c:pt>
                <c:pt idx="25">
                  <c:v>-26710.093601000015</c:v>
                </c:pt>
                <c:pt idx="26">
                  <c:v>-31265.683917999981</c:v>
                </c:pt>
                <c:pt idx="27">
                  <c:v>-37557.712823000002</c:v>
                </c:pt>
                <c:pt idx="28">
                  <c:v>-33112.250289000011</c:v>
                </c:pt>
                <c:pt idx="29">
                  <c:v>-39015.030725999997</c:v>
                </c:pt>
                <c:pt idx="30">
                  <c:v>-47643.474796999995</c:v>
                </c:pt>
                <c:pt idx="31">
                  <c:v>-61612.980128999981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70794448"/>
        <c:axId val="-1870803152"/>
      </c:lineChart>
      <c:catAx>
        <c:axId val="-187079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7080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70803152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70794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897959183673468"/>
          <c:y val="0.93246187363834421"/>
          <c:w val="0.56020408163265301"/>
          <c:h val="5.22875816993464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722618006082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65233145060499E-2"/>
          <c:y val="0.16180371352785147"/>
          <c:w val="0.54762010870091749"/>
          <c:h val="0.7320954907161804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Manu!$A$6:$A$12</c:f>
              <c:strCache>
                <c:ptCount val="7"/>
                <c:pt idx="0">
                  <c:v>CEN-SAD</c:v>
                </c:pt>
                <c:pt idx="1">
                  <c:v>COMESA</c:v>
                </c:pt>
                <c:pt idx="2">
                  <c:v>EAC</c:v>
                </c:pt>
                <c:pt idx="3">
                  <c:v>ECCAS</c:v>
                </c:pt>
                <c:pt idx="4">
                  <c:v>ECOWAS</c:v>
                </c:pt>
                <c:pt idx="5">
                  <c:v>IGAD</c:v>
                </c:pt>
                <c:pt idx="6">
                  <c:v>SADC</c:v>
                </c:pt>
              </c:strCache>
            </c:strRef>
          </c:cat>
          <c:val>
            <c:numRef>
              <c:f>Manu!$K$47:$K$54</c:f>
              <c:numCache>
                <c:formatCode>0.0%</c:formatCode>
                <c:ptCount val="8"/>
                <c:pt idx="0">
                  <c:v>1.975595823429337E-2</c:v>
                </c:pt>
                <c:pt idx="1">
                  <c:v>0.50970910744409137</c:v>
                </c:pt>
                <c:pt idx="2">
                  <c:v>0.24559386383972667</c:v>
                </c:pt>
                <c:pt idx="3">
                  <c:v>4.8163190575425015E-2</c:v>
                </c:pt>
                <c:pt idx="4">
                  <c:v>7.4376544688471019E-2</c:v>
                </c:pt>
                <c:pt idx="5">
                  <c:v>0.17545422687067613</c:v>
                </c:pt>
                <c:pt idx="6">
                  <c:v>6.1364585638569127E-2</c:v>
                </c:pt>
                <c:pt idx="7">
                  <c:v>0.37927493263691081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404907719868352"/>
          <c:y val="1.3262599469496022E-2"/>
          <c:w val="0.24007978169395494"/>
          <c:h val="0.970822281167108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89795918367352E-2"/>
          <c:y val="5.6645000691467294E-2"/>
          <c:w val="0.91122448979591841"/>
          <c:h val="0.82788847164452195"/>
        </c:manualLayout>
      </c:layout>
      <c:lineChart>
        <c:grouping val="standard"/>
        <c:varyColors val="0"/>
        <c:ser>
          <c:idx val="1"/>
          <c:order val="0"/>
          <c:tx>
            <c:strRef>
              <c:f>Mach!$A$6</c:f>
              <c:strCache>
                <c:ptCount val="1"/>
                <c:pt idx="0">
                  <c:v>CEN-SAD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Mach!$B$2:$AG$3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Mach!$B$6:$AG$6</c:f>
              <c:numCache>
                <c:formatCode>0</c:formatCode>
                <c:ptCount val="32"/>
                <c:pt idx="0">
                  <c:v>4605.3539680000004</c:v>
                </c:pt>
                <c:pt idx="1">
                  <c:v>5857.0572430000002</c:v>
                </c:pt>
                <c:pt idx="2">
                  <c:v>6766.2155270000003</c:v>
                </c:pt>
                <c:pt idx="3">
                  <c:v>8301.2046860000009</c:v>
                </c:pt>
                <c:pt idx="4">
                  <c:v>9986.716038999999</c:v>
                </c:pt>
                <c:pt idx="5">
                  <c:v>10578.79306</c:v>
                </c:pt>
                <c:pt idx="6">
                  <c:v>9411.6241469999986</c:v>
                </c:pt>
                <c:pt idx="7">
                  <c:v>11109.484501999999</c:v>
                </c:pt>
                <c:pt idx="8">
                  <c:v>12323.539306999999</c:v>
                </c:pt>
                <c:pt idx="9">
                  <c:v>11861.506641</c:v>
                </c:pt>
                <c:pt idx="11">
                  <c:v>28724.647357000002</c:v>
                </c:pt>
                <c:pt idx="12">
                  <c:v>34727.486420999994</c:v>
                </c:pt>
                <c:pt idx="13">
                  <c:v>40634.000678000011</c:v>
                </c:pt>
                <c:pt idx="14">
                  <c:v>49377.178936999997</c:v>
                </c:pt>
                <c:pt idx="15">
                  <c:v>61681.597067999995</c:v>
                </c:pt>
                <c:pt idx="16">
                  <c:v>80382.065595000007</c:v>
                </c:pt>
                <c:pt idx="17">
                  <c:v>72008.152240000025</c:v>
                </c:pt>
                <c:pt idx="18">
                  <c:v>79122.963502999992</c:v>
                </c:pt>
                <c:pt idx="19">
                  <c:v>83678.193125000005</c:v>
                </c:pt>
                <c:pt idx="20">
                  <c:v>80848.260017000008</c:v>
                </c:pt>
                <c:pt idx="22">
                  <c:v>-24119.293389000002</c:v>
                </c:pt>
                <c:pt idx="23">
                  <c:v>-28870.429177999995</c:v>
                </c:pt>
                <c:pt idx="24">
                  <c:v>-33867.785151000011</c:v>
                </c:pt>
                <c:pt idx="25">
                  <c:v>-41075.974250999992</c:v>
                </c:pt>
                <c:pt idx="26">
                  <c:v>-51694.881028999996</c:v>
                </c:pt>
                <c:pt idx="27">
                  <c:v>-69803.272535000011</c:v>
                </c:pt>
                <c:pt idx="28">
                  <c:v>-62596.52809300003</c:v>
                </c:pt>
                <c:pt idx="29">
                  <c:v>-68013.479001</c:v>
                </c:pt>
                <c:pt idx="30">
                  <c:v>-71354.653818000006</c:v>
                </c:pt>
                <c:pt idx="31">
                  <c:v>-68986.753376000008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Mach!$A$7</c:f>
              <c:strCache>
                <c:ptCount val="1"/>
                <c:pt idx="0">
                  <c:v>COMESA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Mach!$B$2:$AG$3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Mach!$B$7:$AG$7</c:f>
              <c:numCache>
                <c:formatCode>0</c:formatCode>
                <c:ptCount val="32"/>
                <c:pt idx="0">
                  <c:v>765.6289119999999</c:v>
                </c:pt>
                <c:pt idx="1">
                  <c:v>969.03943900000002</c:v>
                </c:pt>
                <c:pt idx="2">
                  <c:v>1262.4555960000002</c:v>
                </c:pt>
                <c:pt idx="3">
                  <c:v>1746.7053379999998</c:v>
                </c:pt>
                <c:pt idx="4">
                  <c:v>2053.5933199999999</c:v>
                </c:pt>
                <c:pt idx="5">
                  <c:v>2847.2343369999994</c:v>
                </c:pt>
                <c:pt idx="6">
                  <c:v>2061.1404779999998</c:v>
                </c:pt>
                <c:pt idx="7">
                  <c:v>2268.1627360000007</c:v>
                </c:pt>
                <c:pt idx="8">
                  <c:v>1991.232039</c:v>
                </c:pt>
                <c:pt idx="9">
                  <c:v>2054.0628030000003</c:v>
                </c:pt>
                <c:pt idx="11">
                  <c:v>12763.827791000002</c:v>
                </c:pt>
                <c:pt idx="12">
                  <c:v>16418.805218000001</c:v>
                </c:pt>
                <c:pt idx="13">
                  <c:v>19869.323529000001</c:v>
                </c:pt>
                <c:pt idx="14">
                  <c:v>23984.189267000002</c:v>
                </c:pt>
                <c:pt idx="15">
                  <c:v>29334.374313</c:v>
                </c:pt>
                <c:pt idx="16">
                  <c:v>37707.983360999991</c:v>
                </c:pt>
                <c:pt idx="17">
                  <c:v>35352.231440999996</c:v>
                </c:pt>
                <c:pt idx="18">
                  <c:v>37768.389319000009</c:v>
                </c:pt>
                <c:pt idx="19">
                  <c:v>32437.492421000006</c:v>
                </c:pt>
                <c:pt idx="20">
                  <c:v>37869.240072999986</c:v>
                </c:pt>
                <c:pt idx="22">
                  <c:v>-11998.198879000001</c:v>
                </c:pt>
                <c:pt idx="23">
                  <c:v>-15449.765779000001</c:v>
                </c:pt>
                <c:pt idx="24">
                  <c:v>-18606.867933000001</c:v>
                </c:pt>
                <c:pt idx="25">
                  <c:v>-22237.483929000002</c:v>
                </c:pt>
                <c:pt idx="26">
                  <c:v>-27280.780993</c:v>
                </c:pt>
                <c:pt idx="27">
                  <c:v>-34860.74902399999</c:v>
                </c:pt>
                <c:pt idx="28">
                  <c:v>-33291.090962999995</c:v>
                </c:pt>
                <c:pt idx="29">
                  <c:v>-35500.226583000011</c:v>
                </c:pt>
                <c:pt idx="30">
                  <c:v>-30446.260382000008</c:v>
                </c:pt>
                <c:pt idx="31">
                  <c:v>-35815.177269999986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Mach!$A$8</c:f>
              <c:strCache>
                <c:ptCount val="1"/>
                <c:pt idx="0">
                  <c:v>EAC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Mach!$B$2:$AG$3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Mach!$B$8:$AG$8</c:f>
              <c:numCache>
                <c:formatCode>0</c:formatCode>
                <c:ptCount val="32"/>
                <c:pt idx="0">
                  <c:v>117.372579</c:v>
                </c:pt>
                <c:pt idx="1">
                  <c:v>123.24271300000001</c:v>
                </c:pt>
                <c:pt idx="2">
                  <c:v>132.12715400000002</c:v>
                </c:pt>
                <c:pt idx="3">
                  <c:v>141.63699800000001</c:v>
                </c:pt>
                <c:pt idx="4">
                  <c:v>201.05653900000001</c:v>
                </c:pt>
                <c:pt idx="5">
                  <c:v>510.71236799999997</c:v>
                </c:pt>
                <c:pt idx="6">
                  <c:v>352.88485600000001</c:v>
                </c:pt>
                <c:pt idx="7">
                  <c:v>258.70793399999997</c:v>
                </c:pt>
                <c:pt idx="8">
                  <c:v>293.42889000000002</c:v>
                </c:pt>
                <c:pt idx="9">
                  <c:v>510.80874999999997</c:v>
                </c:pt>
                <c:pt idx="11">
                  <c:v>1710.6864810000002</c:v>
                </c:pt>
                <c:pt idx="12">
                  <c:v>2344.778902</c:v>
                </c:pt>
                <c:pt idx="13">
                  <c:v>2993.646299</c:v>
                </c:pt>
                <c:pt idx="14">
                  <c:v>3505.5938960000003</c:v>
                </c:pt>
                <c:pt idx="15">
                  <c:v>4903.6769110000005</c:v>
                </c:pt>
                <c:pt idx="16">
                  <c:v>5915.5286559999995</c:v>
                </c:pt>
                <c:pt idx="17">
                  <c:v>5297.7488250000006</c:v>
                </c:pt>
                <c:pt idx="18">
                  <c:v>5829.7489599999999</c:v>
                </c:pt>
                <c:pt idx="19">
                  <c:v>7244.6401249999999</c:v>
                </c:pt>
                <c:pt idx="20">
                  <c:v>7969.2364560000005</c:v>
                </c:pt>
                <c:pt idx="22">
                  <c:v>-1593.3139020000001</c:v>
                </c:pt>
                <c:pt idx="23">
                  <c:v>-2221.5361889999999</c:v>
                </c:pt>
                <c:pt idx="24">
                  <c:v>-2861.5191450000002</c:v>
                </c:pt>
                <c:pt idx="25">
                  <c:v>-3363.9568980000004</c:v>
                </c:pt>
                <c:pt idx="26">
                  <c:v>-4702.6203720000003</c:v>
                </c:pt>
                <c:pt idx="27">
                  <c:v>-5404.816288</c:v>
                </c:pt>
                <c:pt idx="28">
                  <c:v>-4944.8639690000009</c:v>
                </c:pt>
                <c:pt idx="29">
                  <c:v>-5571.0410259999999</c:v>
                </c:pt>
                <c:pt idx="30">
                  <c:v>-6951.2112349999998</c:v>
                </c:pt>
                <c:pt idx="31">
                  <c:v>-7458.4277060000004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Mach!$A$9</c:f>
              <c:strCache>
                <c:ptCount val="1"/>
                <c:pt idx="0">
                  <c:v>ECCAS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Mach!$B$2:$AG$3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Mach!$B$9:$AG$9</c:f>
              <c:numCache>
                <c:formatCode>0</c:formatCode>
                <c:ptCount val="32"/>
                <c:pt idx="0">
                  <c:v>80.043876000000012</c:v>
                </c:pt>
                <c:pt idx="1">
                  <c:v>190.99887099999998</c:v>
                </c:pt>
                <c:pt idx="2">
                  <c:v>168.93879699999999</c:v>
                </c:pt>
                <c:pt idx="3">
                  <c:v>102.32012399999998</c:v>
                </c:pt>
                <c:pt idx="4">
                  <c:v>1286.747822</c:v>
                </c:pt>
                <c:pt idx="5">
                  <c:v>1407.1013700000003</c:v>
                </c:pt>
                <c:pt idx="6">
                  <c:v>1519.3558209999999</c:v>
                </c:pt>
                <c:pt idx="7">
                  <c:v>1676.163501</c:v>
                </c:pt>
                <c:pt idx="8">
                  <c:v>474.52822100000003</c:v>
                </c:pt>
                <c:pt idx="9">
                  <c:v>430.16672199999999</c:v>
                </c:pt>
                <c:pt idx="11">
                  <c:v>4306.8714719999998</c:v>
                </c:pt>
                <c:pt idx="12">
                  <c:v>6101.8858399999999</c:v>
                </c:pt>
                <c:pt idx="13">
                  <c:v>6991.2323880000004</c:v>
                </c:pt>
                <c:pt idx="14">
                  <c:v>9349.1549630000009</c:v>
                </c:pt>
                <c:pt idx="15">
                  <c:v>11427.165642</c:v>
                </c:pt>
                <c:pt idx="16">
                  <c:v>16362.552730999998</c:v>
                </c:pt>
                <c:pt idx="17">
                  <c:v>13843.619875</c:v>
                </c:pt>
                <c:pt idx="18">
                  <c:v>13035.671197</c:v>
                </c:pt>
                <c:pt idx="19">
                  <c:v>12829.301664000001</c:v>
                </c:pt>
                <c:pt idx="20">
                  <c:v>14366.105497000002</c:v>
                </c:pt>
                <c:pt idx="22">
                  <c:v>-4226.8275960000001</c:v>
                </c:pt>
                <c:pt idx="23">
                  <c:v>-5910.8869690000001</c:v>
                </c:pt>
                <c:pt idx="24">
                  <c:v>-6822.2935910000006</c:v>
                </c:pt>
                <c:pt idx="25">
                  <c:v>-9246.834839000001</c:v>
                </c:pt>
                <c:pt idx="26">
                  <c:v>-10140.417820000001</c:v>
                </c:pt>
                <c:pt idx="27">
                  <c:v>-14955.451360999998</c:v>
                </c:pt>
                <c:pt idx="28">
                  <c:v>-12324.264054000001</c:v>
                </c:pt>
                <c:pt idx="29">
                  <c:v>-11359.507696000001</c:v>
                </c:pt>
                <c:pt idx="30">
                  <c:v>-12354.773443</c:v>
                </c:pt>
                <c:pt idx="31">
                  <c:v>-13935.938775000002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Mach!$A$10</c:f>
              <c:strCache>
                <c:ptCount val="1"/>
                <c:pt idx="0">
                  <c:v>ECOWAS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Mach!$B$2:$AG$3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Mach!$B$10:$AG$10</c:f>
              <c:numCache>
                <c:formatCode>0</c:formatCode>
                <c:ptCount val="32"/>
                <c:pt idx="0">
                  <c:v>988.40166700000009</c:v>
                </c:pt>
                <c:pt idx="1">
                  <c:v>1105.3681940000001</c:v>
                </c:pt>
                <c:pt idx="2">
                  <c:v>1549.5058649999999</c:v>
                </c:pt>
                <c:pt idx="3">
                  <c:v>1630.9758899999999</c:v>
                </c:pt>
                <c:pt idx="4">
                  <c:v>1699.3635630000001</c:v>
                </c:pt>
                <c:pt idx="5">
                  <c:v>1037.2517780000001</c:v>
                </c:pt>
                <c:pt idx="6">
                  <c:v>1560.3870460000001</c:v>
                </c:pt>
                <c:pt idx="7">
                  <c:v>1432.406109</c:v>
                </c:pt>
                <c:pt idx="8">
                  <c:v>1216.6072750000001</c:v>
                </c:pt>
                <c:pt idx="9">
                  <c:v>832.28765699999997</c:v>
                </c:pt>
                <c:pt idx="11">
                  <c:v>11516.863819999999</c:v>
                </c:pt>
                <c:pt idx="12">
                  <c:v>13081.691261</c:v>
                </c:pt>
                <c:pt idx="13">
                  <c:v>15324.78184</c:v>
                </c:pt>
                <c:pt idx="14">
                  <c:v>19096.418132000003</c:v>
                </c:pt>
                <c:pt idx="15">
                  <c:v>24281.401870999995</c:v>
                </c:pt>
                <c:pt idx="16">
                  <c:v>32643.754844999999</c:v>
                </c:pt>
                <c:pt idx="17">
                  <c:v>28510.934220000003</c:v>
                </c:pt>
                <c:pt idx="18">
                  <c:v>32749.574232000006</c:v>
                </c:pt>
                <c:pt idx="19">
                  <c:v>43284.676581999993</c:v>
                </c:pt>
                <c:pt idx="20">
                  <c:v>35685.605263999983</c:v>
                </c:pt>
                <c:pt idx="22">
                  <c:v>-10528.462152999999</c:v>
                </c:pt>
                <c:pt idx="23">
                  <c:v>-11976.323066999999</c:v>
                </c:pt>
                <c:pt idx="24">
                  <c:v>-13775.275975</c:v>
                </c:pt>
                <c:pt idx="25">
                  <c:v>-17465.442242000001</c:v>
                </c:pt>
                <c:pt idx="26">
                  <c:v>-22582.038307999996</c:v>
                </c:pt>
                <c:pt idx="27">
                  <c:v>-31606.503066999998</c:v>
                </c:pt>
                <c:pt idx="28">
                  <c:v>-26950.547174000003</c:v>
                </c:pt>
                <c:pt idx="29">
                  <c:v>-31317.168123000007</c:v>
                </c:pt>
                <c:pt idx="30">
                  <c:v>-42068.069306999991</c:v>
                </c:pt>
                <c:pt idx="31">
                  <c:v>-34853.317606999983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Mach!$A$11</c:f>
              <c:strCache>
                <c:ptCount val="1"/>
                <c:pt idx="0">
                  <c:v>IGAD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Mach!$B$2:$AG$3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Mach!$B$11:$AG$11</c:f>
              <c:numCache>
                <c:formatCode>0</c:formatCode>
                <c:ptCount val="32"/>
                <c:pt idx="0">
                  <c:v>141.14002399999998</c:v>
                </c:pt>
                <c:pt idx="1">
                  <c:v>146.66156599999999</c:v>
                </c:pt>
                <c:pt idx="2">
                  <c:v>179.32665799999998</c:v>
                </c:pt>
                <c:pt idx="3">
                  <c:v>280.55573900000002</c:v>
                </c:pt>
                <c:pt idx="4">
                  <c:v>232.81465599999999</c:v>
                </c:pt>
                <c:pt idx="5">
                  <c:v>546.47467099999994</c:v>
                </c:pt>
                <c:pt idx="6">
                  <c:v>363.04985099999999</c:v>
                </c:pt>
                <c:pt idx="7">
                  <c:v>260.20446399999997</c:v>
                </c:pt>
                <c:pt idx="8">
                  <c:v>303.61384600000002</c:v>
                </c:pt>
                <c:pt idx="9">
                  <c:v>534.39952100000005</c:v>
                </c:pt>
                <c:pt idx="11">
                  <c:v>2946.2429119999997</c:v>
                </c:pt>
                <c:pt idx="12">
                  <c:v>3969.7082009999995</c:v>
                </c:pt>
                <c:pt idx="13">
                  <c:v>5879.4345529999991</c:v>
                </c:pt>
                <c:pt idx="14">
                  <c:v>6637.6698320000005</c:v>
                </c:pt>
                <c:pt idx="15">
                  <c:v>7305.2469029999993</c:v>
                </c:pt>
                <c:pt idx="16">
                  <c:v>8541.5998320000017</c:v>
                </c:pt>
                <c:pt idx="17">
                  <c:v>7604.0599010000005</c:v>
                </c:pt>
                <c:pt idx="18">
                  <c:v>8353.5290569999997</c:v>
                </c:pt>
                <c:pt idx="19">
                  <c:v>9136.9101529999989</c:v>
                </c:pt>
                <c:pt idx="20">
                  <c:v>10405.481699</c:v>
                </c:pt>
                <c:pt idx="22">
                  <c:v>-2805.1028879999999</c:v>
                </c:pt>
                <c:pt idx="23">
                  <c:v>-3823.0466349999997</c:v>
                </c:pt>
                <c:pt idx="24">
                  <c:v>-5700.1078949999992</c:v>
                </c:pt>
                <c:pt idx="25">
                  <c:v>-6357.1140930000001</c:v>
                </c:pt>
                <c:pt idx="26">
                  <c:v>-7072.4322469999997</c:v>
                </c:pt>
                <c:pt idx="27">
                  <c:v>-7995.1251610000018</c:v>
                </c:pt>
                <c:pt idx="28">
                  <c:v>-7241.0100500000008</c:v>
                </c:pt>
                <c:pt idx="29">
                  <c:v>-8093.3245929999994</c:v>
                </c:pt>
                <c:pt idx="30">
                  <c:v>-8833.2963069999987</c:v>
                </c:pt>
                <c:pt idx="31">
                  <c:v>-9871.0821780000006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Mach!$A$12</c:f>
              <c:strCache>
                <c:ptCount val="1"/>
                <c:pt idx="0">
                  <c:v>SADC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Mach!$B$2:$AG$3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Mach!$B$12:$AG$12</c:f>
              <c:numCache>
                <c:formatCode>0</c:formatCode>
                <c:ptCount val="32"/>
                <c:pt idx="0">
                  <c:v>8555.6019559999986</c:v>
                </c:pt>
                <c:pt idx="1">
                  <c:v>9819.567014000002</c:v>
                </c:pt>
                <c:pt idx="2">
                  <c:v>10343.624109</c:v>
                </c:pt>
                <c:pt idx="3">
                  <c:v>12351.099227000001</c:v>
                </c:pt>
                <c:pt idx="4">
                  <c:v>15675.506263000001</c:v>
                </c:pt>
                <c:pt idx="5">
                  <c:v>17898.935011000001</c:v>
                </c:pt>
                <c:pt idx="6">
                  <c:v>14657.84427</c:v>
                </c:pt>
                <c:pt idx="7">
                  <c:v>16641.128820999998</c:v>
                </c:pt>
                <c:pt idx="8">
                  <c:v>18297.534776000004</c:v>
                </c:pt>
                <c:pt idx="9">
                  <c:v>16778.047955000002</c:v>
                </c:pt>
                <c:pt idx="11">
                  <c:v>19552.753267</c:v>
                </c:pt>
                <c:pt idx="12">
                  <c:v>27007.349412000003</c:v>
                </c:pt>
                <c:pt idx="13">
                  <c:v>32591.132644999998</c:v>
                </c:pt>
                <c:pt idx="14">
                  <c:v>38272.396261999995</c:v>
                </c:pt>
                <c:pt idx="15">
                  <c:v>43978.284165000005</c:v>
                </c:pt>
                <c:pt idx="16">
                  <c:v>51096.991376999991</c:v>
                </c:pt>
                <c:pt idx="17">
                  <c:v>38407.280980999989</c:v>
                </c:pt>
                <c:pt idx="18">
                  <c:v>45900.354617000005</c:v>
                </c:pt>
                <c:pt idx="19">
                  <c:v>54436.712552999998</c:v>
                </c:pt>
                <c:pt idx="20">
                  <c:v>56607.859998</c:v>
                </c:pt>
                <c:pt idx="22">
                  <c:v>-10997.151311000001</c:v>
                </c:pt>
                <c:pt idx="23">
                  <c:v>-17187.782398000003</c:v>
                </c:pt>
                <c:pt idx="24">
                  <c:v>-22247.508535999998</c:v>
                </c:pt>
                <c:pt idx="25">
                  <c:v>-25921.297034999996</c:v>
                </c:pt>
                <c:pt idx="26">
                  <c:v>-28302.777902000002</c:v>
                </c:pt>
                <c:pt idx="27">
                  <c:v>-33198.05636599999</c:v>
                </c:pt>
                <c:pt idx="28">
                  <c:v>-23749.436710999988</c:v>
                </c:pt>
                <c:pt idx="29">
                  <c:v>-29259.225796000006</c:v>
                </c:pt>
                <c:pt idx="30">
                  <c:v>-36139.17777699999</c:v>
                </c:pt>
                <c:pt idx="31">
                  <c:v>-39829.812042999998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65706944"/>
        <c:axId val="-1865695520"/>
      </c:lineChart>
      <c:catAx>
        <c:axId val="-18657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569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5695520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570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897959183673468"/>
          <c:y val="0.93246187363834421"/>
          <c:w val="0.56020408163265301"/>
          <c:h val="5.22875816993464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722618006082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65233145060499E-2"/>
          <c:y val="0.16180371352785147"/>
          <c:w val="0.54762010870091749"/>
          <c:h val="0.7320954907161804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Mach!$A$6:$A$12</c:f>
              <c:strCache>
                <c:ptCount val="7"/>
                <c:pt idx="0">
                  <c:v>CEN-SAD</c:v>
                </c:pt>
                <c:pt idx="1">
                  <c:v>COMESA</c:v>
                </c:pt>
                <c:pt idx="2">
                  <c:v>EAC</c:v>
                </c:pt>
                <c:pt idx="3">
                  <c:v>ECCAS</c:v>
                </c:pt>
                <c:pt idx="4">
                  <c:v>ECOWAS</c:v>
                </c:pt>
                <c:pt idx="5">
                  <c:v>IGAD</c:v>
                </c:pt>
                <c:pt idx="6">
                  <c:v>SADC</c:v>
                </c:pt>
              </c:strCache>
            </c:strRef>
          </c:cat>
          <c:val>
            <c:numRef>
              <c:f>Mach!$K$47:$K$54</c:f>
              <c:numCache>
                <c:formatCode>0.0%</c:formatCode>
                <c:ptCount val="8"/>
                <c:pt idx="0">
                  <c:v>1.7347164456438052E-2</c:v>
                </c:pt>
                <c:pt idx="1">
                  <c:v>0.48572319043213102</c:v>
                </c:pt>
                <c:pt idx="2">
                  <c:v>0.20916538509964699</c:v>
                </c:pt>
                <c:pt idx="3">
                  <c:v>4.4428486457759729E-2</c:v>
                </c:pt>
                <c:pt idx="4">
                  <c:v>7.7520339094660259E-2</c:v>
                </c:pt>
                <c:pt idx="5">
                  <c:v>0.19132382808037682</c:v>
                </c:pt>
                <c:pt idx="6">
                  <c:v>5.7316011038287137E-2</c:v>
                </c:pt>
                <c:pt idx="7">
                  <c:v>0.384482009055019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404907719868352"/>
          <c:y val="1.3262599469496022E-2"/>
          <c:w val="0.24007978169395494"/>
          <c:h val="0.970822281167108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0816326530612E-2"/>
          <c:y val="5.6645000691467294E-2"/>
          <c:w val="0.91530612244897958"/>
          <c:h val="0.82788847164452195"/>
        </c:manualLayout>
      </c:layout>
      <c:lineChart>
        <c:grouping val="standard"/>
        <c:varyColors val="0"/>
        <c:ser>
          <c:idx val="1"/>
          <c:order val="0"/>
          <c:tx>
            <c:strRef>
              <c:f>Text!$A$6</c:f>
              <c:strCache>
                <c:ptCount val="1"/>
                <c:pt idx="0">
                  <c:v>CEN-SAD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Text!$B$2:$AG$3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Text!$B$6:$AG$6</c:f>
              <c:numCache>
                <c:formatCode>0</c:formatCode>
                <c:ptCount val="32"/>
                <c:pt idx="0">
                  <c:v>1181.2625779999998</c:v>
                </c:pt>
                <c:pt idx="1">
                  <c:v>1232.751573</c:v>
                </c:pt>
                <c:pt idx="2">
                  <c:v>1221.0787249999998</c:v>
                </c:pt>
                <c:pt idx="3">
                  <c:v>1332.651613</c:v>
                </c:pt>
                <c:pt idx="4">
                  <c:v>2091.4254220000003</c:v>
                </c:pt>
                <c:pt idx="5">
                  <c:v>2345.6177470000002</c:v>
                </c:pt>
                <c:pt idx="6">
                  <c:v>1448.7296960000003</c:v>
                </c:pt>
                <c:pt idx="7">
                  <c:v>1841.8297129999999</c:v>
                </c:pt>
                <c:pt idx="8">
                  <c:v>2105.9883390000005</c:v>
                </c:pt>
                <c:pt idx="9">
                  <c:v>1895.2094110000005</c:v>
                </c:pt>
                <c:pt idx="11">
                  <c:v>6328.143916</c:v>
                </c:pt>
                <c:pt idx="12">
                  <c:v>6952.3033140000007</c:v>
                </c:pt>
                <c:pt idx="13">
                  <c:v>7306.7816469999998</c:v>
                </c:pt>
                <c:pt idx="14">
                  <c:v>8621.0488269999987</c:v>
                </c:pt>
                <c:pt idx="15">
                  <c:v>10065.596308999999</c:v>
                </c:pt>
                <c:pt idx="16">
                  <c:v>11971.107592000002</c:v>
                </c:pt>
                <c:pt idx="17">
                  <c:v>10278.520212000001</c:v>
                </c:pt>
                <c:pt idx="18">
                  <c:v>11645.965874000001</c:v>
                </c:pt>
                <c:pt idx="19">
                  <c:v>13863.106442999999</c:v>
                </c:pt>
                <c:pt idx="20">
                  <c:v>13654.823046</c:v>
                </c:pt>
                <c:pt idx="22">
                  <c:v>-5146.8813380000001</c:v>
                </c:pt>
                <c:pt idx="23">
                  <c:v>-5719.5517410000011</c:v>
                </c:pt>
                <c:pt idx="24">
                  <c:v>-6085.7029220000004</c:v>
                </c:pt>
                <c:pt idx="25">
                  <c:v>-7288.3972139999987</c:v>
                </c:pt>
                <c:pt idx="26">
                  <c:v>-7974.1708869999984</c:v>
                </c:pt>
                <c:pt idx="27">
                  <c:v>-9625.4898450000019</c:v>
                </c:pt>
                <c:pt idx="28">
                  <c:v>-8829.7905160000009</c:v>
                </c:pt>
                <c:pt idx="29">
                  <c:v>-9804.1361610000022</c:v>
                </c:pt>
                <c:pt idx="30">
                  <c:v>-11757.118103999997</c:v>
                </c:pt>
                <c:pt idx="31">
                  <c:v>-11759.613635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Text!$A$7</c:f>
              <c:strCache>
                <c:ptCount val="1"/>
                <c:pt idx="0">
                  <c:v>COMESA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Text!$B$2:$AG$3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Text!$B$7:$AG$7</c:f>
              <c:numCache>
                <c:formatCode>0</c:formatCode>
                <c:ptCount val="32"/>
                <c:pt idx="0">
                  <c:v>713.00287099999991</c:v>
                </c:pt>
                <c:pt idx="1">
                  <c:v>804.97743799999989</c:v>
                </c:pt>
                <c:pt idx="2">
                  <c:v>834.04019800000003</c:v>
                </c:pt>
                <c:pt idx="3">
                  <c:v>908.0796459999998</c:v>
                </c:pt>
                <c:pt idx="4">
                  <c:v>1012.3136420000001</c:v>
                </c:pt>
                <c:pt idx="5">
                  <c:v>1036.4792649999999</c:v>
                </c:pt>
                <c:pt idx="6">
                  <c:v>975.40705400000002</c:v>
                </c:pt>
                <c:pt idx="7">
                  <c:v>1306.3061760000005</c:v>
                </c:pt>
                <c:pt idx="8">
                  <c:v>1480.68094</c:v>
                </c:pt>
                <c:pt idx="9">
                  <c:v>1318.8198509999995</c:v>
                </c:pt>
                <c:pt idx="11">
                  <c:v>1584.4312049999999</c:v>
                </c:pt>
                <c:pt idx="12">
                  <c:v>1882.9842239999998</c:v>
                </c:pt>
                <c:pt idx="13">
                  <c:v>2205.8065839999999</c:v>
                </c:pt>
                <c:pt idx="14">
                  <c:v>2715.6841119999999</c:v>
                </c:pt>
                <c:pt idx="15">
                  <c:v>3112.0584210000002</c:v>
                </c:pt>
                <c:pt idx="16">
                  <c:v>3967.9176619999998</c:v>
                </c:pt>
                <c:pt idx="17">
                  <c:v>3401.3356420000005</c:v>
                </c:pt>
                <c:pt idx="18">
                  <c:v>4076.1626169999995</c:v>
                </c:pt>
                <c:pt idx="19">
                  <c:v>4479.9472910000004</c:v>
                </c:pt>
                <c:pt idx="20">
                  <c:v>5349.4197809999987</c:v>
                </c:pt>
                <c:pt idx="22">
                  <c:v>-871.42833399999995</c:v>
                </c:pt>
                <c:pt idx="23">
                  <c:v>-1078.0067859999999</c:v>
                </c:pt>
                <c:pt idx="24">
                  <c:v>-1371.7663859999998</c:v>
                </c:pt>
                <c:pt idx="25">
                  <c:v>-1807.6044660000002</c:v>
                </c:pt>
                <c:pt idx="26">
                  <c:v>-2099.7447790000001</c:v>
                </c:pt>
                <c:pt idx="27">
                  <c:v>-2931.4383969999999</c:v>
                </c:pt>
                <c:pt idx="28">
                  <c:v>-2425.9285880000007</c:v>
                </c:pt>
                <c:pt idx="29">
                  <c:v>-2769.856440999999</c:v>
                </c:pt>
                <c:pt idx="30">
                  <c:v>-2999.2663510000002</c:v>
                </c:pt>
                <c:pt idx="31">
                  <c:v>-4030.5999299999994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Text!$A$8</c:f>
              <c:strCache>
                <c:ptCount val="1"/>
                <c:pt idx="0">
                  <c:v>EAC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Text!$B$2:$AG$3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Text!$B$8:$AG$8</c:f>
              <c:numCache>
                <c:formatCode>0</c:formatCode>
                <c:ptCount val="32"/>
                <c:pt idx="0">
                  <c:v>40.183437999999995</c:v>
                </c:pt>
                <c:pt idx="1">
                  <c:v>53.147909999999996</c:v>
                </c:pt>
                <c:pt idx="2">
                  <c:v>52.181890000000003</c:v>
                </c:pt>
                <c:pt idx="3">
                  <c:v>59.725861000000002</c:v>
                </c:pt>
                <c:pt idx="4">
                  <c:v>66.436776999999992</c:v>
                </c:pt>
                <c:pt idx="5">
                  <c:v>78.589641999999998</c:v>
                </c:pt>
                <c:pt idx="6">
                  <c:v>78.540759999999992</c:v>
                </c:pt>
                <c:pt idx="7">
                  <c:v>94.144206999999994</c:v>
                </c:pt>
                <c:pt idx="8">
                  <c:v>96.275136000000003</c:v>
                </c:pt>
                <c:pt idx="9">
                  <c:v>61.933351000000002</c:v>
                </c:pt>
                <c:pt idx="11">
                  <c:v>281.20918900000004</c:v>
                </c:pt>
                <c:pt idx="12">
                  <c:v>336.95950500000004</c:v>
                </c:pt>
                <c:pt idx="13">
                  <c:v>384.63292699999994</c:v>
                </c:pt>
                <c:pt idx="14">
                  <c:v>448.23609400000004</c:v>
                </c:pt>
                <c:pt idx="15">
                  <c:v>528.55890999999997</c:v>
                </c:pt>
                <c:pt idx="16">
                  <c:v>705.92364600000008</c:v>
                </c:pt>
                <c:pt idx="17">
                  <c:v>637.69641999999999</c:v>
                </c:pt>
                <c:pt idx="18">
                  <c:v>866.04376799999989</c:v>
                </c:pt>
                <c:pt idx="19">
                  <c:v>947.55179800000019</c:v>
                </c:pt>
                <c:pt idx="20">
                  <c:v>1076.3604639999999</c:v>
                </c:pt>
                <c:pt idx="22">
                  <c:v>-241.02575100000004</c:v>
                </c:pt>
                <c:pt idx="23">
                  <c:v>-283.81159500000001</c:v>
                </c:pt>
                <c:pt idx="24">
                  <c:v>-332.45103699999993</c:v>
                </c:pt>
                <c:pt idx="25">
                  <c:v>-388.51023300000003</c:v>
                </c:pt>
                <c:pt idx="26">
                  <c:v>-462.12213299999996</c:v>
                </c:pt>
                <c:pt idx="27">
                  <c:v>-627.33400400000005</c:v>
                </c:pt>
                <c:pt idx="28">
                  <c:v>-559.15566000000001</c:v>
                </c:pt>
                <c:pt idx="29">
                  <c:v>-771.89956099999995</c:v>
                </c:pt>
                <c:pt idx="30">
                  <c:v>-851.27666200000021</c:v>
                </c:pt>
                <c:pt idx="31">
                  <c:v>-1014.4271129999998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Text!$A$9</c:f>
              <c:strCache>
                <c:ptCount val="1"/>
                <c:pt idx="0">
                  <c:v>ECCAS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Text!$B$2:$AG$3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Text!$B$9:$AG$9</c:f>
              <c:numCache>
                <c:formatCode>0</c:formatCode>
                <c:ptCount val="32"/>
                <c:pt idx="0">
                  <c:v>4.2196589999999992</c:v>
                </c:pt>
                <c:pt idx="1">
                  <c:v>5.2104699999999999</c:v>
                </c:pt>
                <c:pt idx="2">
                  <c:v>5.107869</c:v>
                </c:pt>
                <c:pt idx="3">
                  <c:v>4.1923579999999996</c:v>
                </c:pt>
                <c:pt idx="4">
                  <c:v>5.9792939999999994</c:v>
                </c:pt>
                <c:pt idx="5">
                  <c:v>7.9105240000000006</c:v>
                </c:pt>
                <c:pt idx="6">
                  <c:v>5.9086440000000007</c:v>
                </c:pt>
                <c:pt idx="7">
                  <c:v>7.4401890000000002</c:v>
                </c:pt>
                <c:pt idx="8">
                  <c:v>3.4599579999999994</c:v>
                </c:pt>
                <c:pt idx="9">
                  <c:v>2.7240029999999997</c:v>
                </c:pt>
                <c:pt idx="11">
                  <c:v>183.98407899999998</c:v>
                </c:pt>
                <c:pt idx="12">
                  <c:v>213.49060599999999</c:v>
                </c:pt>
                <c:pt idx="13">
                  <c:v>251.24423299999995</c:v>
                </c:pt>
                <c:pt idx="14">
                  <c:v>295.705175</c:v>
                </c:pt>
                <c:pt idx="15">
                  <c:v>404.75207599999999</c:v>
                </c:pt>
                <c:pt idx="16">
                  <c:v>502.98466999999999</c:v>
                </c:pt>
                <c:pt idx="17">
                  <c:v>488.35768599999994</c:v>
                </c:pt>
                <c:pt idx="18">
                  <c:v>528.06168200000013</c:v>
                </c:pt>
                <c:pt idx="19">
                  <c:v>577.38023299999998</c:v>
                </c:pt>
                <c:pt idx="20">
                  <c:v>663.52673500000003</c:v>
                </c:pt>
                <c:pt idx="22">
                  <c:v>-179.76441999999997</c:v>
                </c:pt>
                <c:pt idx="23">
                  <c:v>-208.280136</c:v>
                </c:pt>
                <c:pt idx="24">
                  <c:v>-246.13636399999996</c:v>
                </c:pt>
                <c:pt idx="25">
                  <c:v>-291.51281699999998</c:v>
                </c:pt>
                <c:pt idx="26">
                  <c:v>-398.77278200000001</c:v>
                </c:pt>
                <c:pt idx="27">
                  <c:v>-495.07414599999998</c:v>
                </c:pt>
                <c:pt idx="28">
                  <c:v>-482.44904199999996</c:v>
                </c:pt>
                <c:pt idx="29">
                  <c:v>-520.6214930000001</c:v>
                </c:pt>
                <c:pt idx="30">
                  <c:v>-573.92027499999995</c:v>
                </c:pt>
                <c:pt idx="31">
                  <c:v>-660.80273199999999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Text!$A$10</c:f>
              <c:strCache>
                <c:ptCount val="1"/>
                <c:pt idx="0">
                  <c:v>ECOWAS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Text!$B$2:$AG$3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Text!$B$10:$AG$10</c:f>
              <c:numCache>
                <c:formatCode>0</c:formatCode>
                <c:ptCount val="32"/>
                <c:pt idx="0">
                  <c:v>177.904606</c:v>
                </c:pt>
                <c:pt idx="1">
                  <c:v>89.750071000000005</c:v>
                </c:pt>
                <c:pt idx="2">
                  <c:v>75.689863000000003</c:v>
                </c:pt>
                <c:pt idx="3">
                  <c:v>65.150830999999982</c:v>
                </c:pt>
                <c:pt idx="4">
                  <c:v>604.46957300000008</c:v>
                </c:pt>
                <c:pt idx="5">
                  <c:v>802.69994900000006</c:v>
                </c:pt>
                <c:pt idx="6">
                  <c:v>56.438468999999998</c:v>
                </c:pt>
                <c:pt idx="7">
                  <c:v>63.764355999999999</c:v>
                </c:pt>
                <c:pt idx="8">
                  <c:v>102.623498</c:v>
                </c:pt>
                <c:pt idx="9">
                  <c:v>71.953524999999985</c:v>
                </c:pt>
                <c:pt idx="11">
                  <c:v>1932.4675069999998</c:v>
                </c:pt>
                <c:pt idx="12">
                  <c:v>1980.4663779999996</c:v>
                </c:pt>
                <c:pt idx="13">
                  <c:v>2169.3229409999999</c:v>
                </c:pt>
                <c:pt idx="14">
                  <c:v>2827.7992430000004</c:v>
                </c:pt>
                <c:pt idx="15">
                  <c:v>3307.5100670000002</c:v>
                </c:pt>
                <c:pt idx="16">
                  <c:v>4036.9630330000005</c:v>
                </c:pt>
                <c:pt idx="17">
                  <c:v>3592.5001249999996</c:v>
                </c:pt>
                <c:pt idx="18">
                  <c:v>4108.0286940000005</c:v>
                </c:pt>
                <c:pt idx="19">
                  <c:v>5460.9921750000003</c:v>
                </c:pt>
                <c:pt idx="20">
                  <c:v>5007.917778</c:v>
                </c:pt>
                <c:pt idx="22">
                  <c:v>-1754.5629009999998</c:v>
                </c:pt>
                <c:pt idx="23">
                  <c:v>-1890.7163069999997</c:v>
                </c:pt>
                <c:pt idx="24">
                  <c:v>-2093.6330779999998</c:v>
                </c:pt>
                <c:pt idx="25">
                  <c:v>-2762.6484120000005</c:v>
                </c:pt>
                <c:pt idx="26">
                  <c:v>-2703.0404939999999</c:v>
                </c:pt>
                <c:pt idx="27">
                  <c:v>-3234.2630840000002</c:v>
                </c:pt>
                <c:pt idx="28">
                  <c:v>-3536.0616559999994</c:v>
                </c:pt>
                <c:pt idx="29">
                  <c:v>-4044.2643380000004</c:v>
                </c:pt>
                <c:pt idx="30">
                  <c:v>-5358.3686770000004</c:v>
                </c:pt>
                <c:pt idx="31">
                  <c:v>-4935.9642530000001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Text!$A$11</c:f>
              <c:strCache>
                <c:ptCount val="1"/>
                <c:pt idx="0">
                  <c:v>IGAD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Text!$B$2:$AG$3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Text!$B$11:$AG$11</c:f>
              <c:numCache>
                <c:formatCode>0</c:formatCode>
                <c:ptCount val="32"/>
                <c:pt idx="0">
                  <c:v>32.689048</c:v>
                </c:pt>
                <c:pt idx="1">
                  <c:v>32.786701000000001</c:v>
                </c:pt>
                <c:pt idx="2">
                  <c:v>31.736281000000002</c:v>
                </c:pt>
                <c:pt idx="3">
                  <c:v>39.190124999999995</c:v>
                </c:pt>
                <c:pt idx="4">
                  <c:v>44.787133000000011</c:v>
                </c:pt>
                <c:pt idx="5">
                  <c:v>38.823029999999996</c:v>
                </c:pt>
                <c:pt idx="6">
                  <c:v>40.661521</c:v>
                </c:pt>
                <c:pt idx="7">
                  <c:v>60.748280000000001</c:v>
                </c:pt>
                <c:pt idx="8">
                  <c:v>69.560126000000011</c:v>
                </c:pt>
                <c:pt idx="9">
                  <c:v>54.735923999999997</c:v>
                </c:pt>
                <c:pt idx="11">
                  <c:v>361.38866200000001</c:v>
                </c:pt>
                <c:pt idx="12">
                  <c:v>405.37679400000002</c:v>
                </c:pt>
                <c:pt idx="13">
                  <c:v>511.95336400000002</c:v>
                </c:pt>
                <c:pt idx="14">
                  <c:v>646.85695500000008</c:v>
                </c:pt>
                <c:pt idx="15">
                  <c:v>683.26842399999998</c:v>
                </c:pt>
                <c:pt idx="16">
                  <c:v>758.04274400000008</c:v>
                </c:pt>
                <c:pt idx="17">
                  <c:v>762.94587200000001</c:v>
                </c:pt>
                <c:pt idx="18">
                  <c:v>976.81508999999994</c:v>
                </c:pt>
                <c:pt idx="19">
                  <c:v>1044.9381740000001</c:v>
                </c:pt>
                <c:pt idx="20">
                  <c:v>1131.0816829999999</c:v>
                </c:pt>
                <c:pt idx="22">
                  <c:v>-328.699614</c:v>
                </c:pt>
                <c:pt idx="23">
                  <c:v>-372.59009300000002</c:v>
                </c:pt>
                <c:pt idx="24">
                  <c:v>-480.217083</c:v>
                </c:pt>
                <c:pt idx="25">
                  <c:v>-607.66683000000012</c:v>
                </c:pt>
                <c:pt idx="26">
                  <c:v>-638.48129099999994</c:v>
                </c:pt>
                <c:pt idx="27">
                  <c:v>-719.21971400000007</c:v>
                </c:pt>
                <c:pt idx="28">
                  <c:v>-722.28435100000002</c:v>
                </c:pt>
                <c:pt idx="29">
                  <c:v>-916.06680999999992</c:v>
                </c:pt>
                <c:pt idx="30">
                  <c:v>-975.37804800000015</c:v>
                </c:pt>
                <c:pt idx="31">
                  <c:v>-1076.3457589999998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Text!$A$12</c:f>
              <c:strCache>
                <c:ptCount val="1"/>
                <c:pt idx="0">
                  <c:v>SADC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Text!$B$2:$AG$3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Text!$B$12:$AG$12</c:f>
              <c:numCache>
                <c:formatCode>0</c:formatCode>
                <c:ptCount val="32"/>
                <c:pt idx="0">
                  <c:v>524.81228300000009</c:v>
                </c:pt>
                <c:pt idx="1">
                  <c:v>633.59846799999991</c:v>
                </c:pt>
                <c:pt idx="2">
                  <c:v>552.12115500000004</c:v>
                </c:pt>
                <c:pt idx="3">
                  <c:v>567.46701400000006</c:v>
                </c:pt>
                <c:pt idx="4">
                  <c:v>631.02677900000003</c:v>
                </c:pt>
                <c:pt idx="5">
                  <c:v>641.21841599999993</c:v>
                </c:pt>
                <c:pt idx="6">
                  <c:v>552.45612700000004</c:v>
                </c:pt>
                <c:pt idx="7">
                  <c:v>521.57855899999993</c:v>
                </c:pt>
                <c:pt idx="8">
                  <c:v>547.10667000000001</c:v>
                </c:pt>
                <c:pt idx="9">
                  <c:v>450.50478000000004</c:v>
                </c:pt>
                <c:pt idx="11">
                  <c:v>1556.5102569999999</c:v>
                </c:pt>
                <c:pt idx="12">
                  <c:v>1808.0945459999998</c:v>
                </c:pt>
                <c:pt idx="13">
                  <c:v>1845.6430539999999</c:v>
                </c:pt>
                <c:pt idx="14">
                  <c:v>2106.0270839999998</c:v>
                </c:pt>
                <c:pt idx="15">
                  <c:v>2396.5339390000004</c:v>
                </c:pt>
                <c:pt idx="16">
                  <c:v>2699.1205620000001</c:v>
                </c:pt>
                <c:pt idx="17">
                  <c:v>2421.2612240000003</c:v>
                </c:pt>
                <c:pt idx="18">
                  <c:v>2930.6409999999996</c:v>
                </c:pt>
                <c:pt idx="19">
                  <c:v>3534.0529139999999</c:v>
                </c:pt>
                <c:pt idx="20">
                  <c:v>3847.7932740000001</c:v>
                </c:pt>
                <c:pt idx="22">
                  <c:v>-1031.6979739999997</c:v>
                </c:pt>
                <c:pt idx="23">
                  <c:v>-1174.4960779999999</c:v>
                </c:pt>
                <c:pt idx="24">
                  <c:v>-1293.5218989999998</c:v>
                </c:pt>
                <c:pt idx="25">
                  <c:v>-1538.5600699999998</c:v>
                </c:pt>
                <c:pt idx="26">
                  <c:v>-1765.5071600000003</c:v>
                </c:pt>
                <c:pt idx="27">
                  <c:v>-2057.9021460000004</c:v>
                </c:pt>
                <c:pt idx="28">
                  <c:v>-1868.8050970000004</c:v>
                </c:pt>
                <c:pt idx="29">
                  <c:v>-2409.0624409999996</c:v>
                </c:pt>
                <c:pt idx="30">
                  <c:v>-2986.9462439999998</c:v>
                </c:pt>
                <c:pt idx="31">
                  <c:v>-3397.2884939999999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65696064"/>
        <c:axId val="-1865699328"/>
      </c:lineChart>
      <c:catAx>
        <c:axId val="-18656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569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5699328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5696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795918367346939"/>
          <c:y val="0.93246187363834421"/>
          <c:w val="0.56020408163265301"/>
          <c:h val="5.22875816993464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722618006082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65233145060499E-2"/>
          <c:y val="0.16180371352785147"/>
          <c:w val="0.54762010870091749"/>
          <c:h val="0.7320954907161804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Text!$A$6:$A$12</c:f>
              <c:strCache>
                <c:ptCount val="7"/>
                <c:pt idx="0">
                  <c:v>CEN-SAD</c:v>
                </c:pt>
                <c:pt idx="1">
                  <c:v>COMESA</c:v>
                </c:pt>
                <c:pt idx="2">
                  <c:v>EAC</c:v>
                </c:pt>
                <c:pt idx="3">
                  <c:v>ECCAS</c:v>
                </c:pt>
                <c:pt idx="4">
                  <c:v>ECOWAS</c:v>
                </c:pt>
                <c:pt idx="5">
                  <c:v>IGAD</c:v>
                </c:pt>
                <c:pt idx="6">
                  <c:v>SADC</c:v>
                </c:pt>
              </c:strCache>
            </c:strRef>
          </c:cat>
          <c:val>
            <c:numRef>
              <c:f>Text!$K$47:$K$54</c:f>
              <c:numCache>
                <c:formatCode>0.0%</c:formatCode>
                <c:ptCount val="8"/>
                <c:pt idx="0">
                  <c:v>4.225233857261388E-2</c:v>
                </c:pt>
                <c:pt idx="1">
                  <c:v>0.73895064193980231</c:v>
                </c:pt>
                <c:pt idx="2">
                  <c:v>0.31688036473883163</c:v>
                </c:pt>
                <c:pt idx="3">
                  <c:v>5.409268100477229E-2</c:v>
                </c:pt>
                <c:pt idx="4">
                  <c:v>3.1660796329485576E-2</c:v>
                </c:pt>
                <c:pt idx="5">
                  <c:v>0.24139976367918331</c:v>
                </c:pt>
                <c:pt idx="6">
                  <c:v>5.635105163537539E-2</c:v>
                </c:pt>
                <c:pt idx="7">
                  <c:v>0.20425874447754558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404907719868352"/>
          <c:y val="1.3262599469496022E-2"/>
          <c:w val="0.24007978169395494"/>
          <c:h val="0.970822281167108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8496854559847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16207104839002"/>
          <c:y val="0.20690293847746963"/>
          <c:w val="0.47818979476720747"/>
          <c:h val="0.6392770278598740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'CEN-SAD'!$A$42:$A$49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'CEN-SAD'!$K$42:$K$49</c:f>
              <c:numCache>
                <c:formatCode>0.0%</c:formatCode>
                <c:ptCount val="8"/>
                <c:pt idx="0">
                  <c:v>0.14622569983779768</c:v>
                </c:pt>
                <c:pt idx="1">
                  <c:v>0.12872693801060128</c:v>
                </c:pt>
                <c:pt idx="2">
                  <c:v>0.45752077573967387</c:v>
                </c:pt>
                <c:pt idx="3">
                  <c:v>0.42761132436756111</c:v>
                </c:pt>
                <c:pt idx="4">
                  <c:v>0.37623672164501176</c:v>
                </c:pt>
                <c:pt idx="5">
                  <c:v>0.15925160685867559</c:v>
                </c:pt>
                <c:pt idx="6">
                  <c:v>2.6710968485304899E-2</c:v>
                </c:pt>
                <c:pt idx="7">
                  <c:v>2.5704983592999067E-2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200808232304284"/>
          <c:y val="1.3262877949274908E-2"/>
          <c:w val="0.24008707244927718"/>
          <c:h val="0.970852356983228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0816326530612E-2"/>
          <c:y val="5.6645000691467294E-2"/>
          <c:w val="0.91530612244897958"/>
          <c:h val="0.82788847164452195"/>
        </c:manualLayout>
      </c:layout>
      <c:lineChart>
        <c:grouping val="standard"/>
        <c:varyColors val="0"/>
        <c:ser>
          <c:idx val="1"/>
          <c:order val="0"/>
          <c:tx>
            <c:strRef>
              <c:f>Cloth!$A$6</c:f>
              <c:strCache>
                <c:ptCount val="1"/>
                <c:pt idx="0">
                  <c:v>CEN-SAD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Cloth!$B$2:$AG$3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Cloth!$B$6:$AG$6</c:f>
              <c:numCache>
                <c:formatCode>0</c:formatCode>
                <c:ptCount val="32"/>
                <c:pt idx="0">
                  <c:v>7739.9884730000003</c:v>
                </c:pt>
                <c:pt idx="1">
                  <c:v>8406.7199409999994</c:v>
                </c:pt>
                <c:pt idx="2">
                  <c:v>8117.965897</c:v>
                </c:pt>
                <c:pt idx="3">
                  <c:v>8814.0378130000008</c:v>
                </c:pt>
                <c:pt idx="4">
                  <c:v>10215.698265000001</c:v>
                </c:pt>
                <c:pt idx="5">
                  <c:v>11094.506096000001</c:v>
                </c:pt>
                <c:pt idx="6">
                  <c:v>9276.5888859999995</c:v>
                </c:pt>
                <c:pt idx="7">
                  <c:v>9514.6796520000007</c:v>
                </c:pt>
                <c:pt idx="8">
                  <c:v>10507.396547999997</c:v>
                </c:pt>
                <c:pt idx="9">
                  <c:v>9570.6243849999992</c:v>
                </c:pt>
                <c:pt idx="11">
                  <c:v>2083.9966249999998</c:v>
                </c:pt>
                <c:pt idx="12">
                  <c:v>2220.6114520000001</c:v>
                </c:pt>
                <c:pt idx="13">
                  <c:v>2217.729816</c:v>
                </c:pt>
                <c:pt idx="14">
                  <c:v>2536.625477</c:v>
                </c:pt>
                <c:pt idx="15">
                  <c:v>3893.2370569999998</c:v>
                </c:pt>
                <c:pt idx="16">
                  <c:v>3102.5748519999997</c:v>
                </c:pt>
                <c:pt idx="17">
                  <c:v>3151.4185820000002</c:v>
                </c:pt>
                <c:pt idx="18">
                  <c:v>3461.4122050000005</c:v>
                </c:pt>
                <c:pt idx="19">
                  <c:v>3873.9994539999989</c:v>
                </c:pt>
                <c:pt idx="20">
                  <c:v>5393.7648470000004</c:v>
                </c:pt>
                <c:pt idx="22">
                  <c:v>5655.9918480000006</c:v>
                </c:pt>
                <c:pt idx="23">
                  <c:v>6186.1084889999993</c:v>
                </c:pt>
                <c:pt idx="24">
                  <c:v>5900.236081</c:v>
                </c:pt>
                <c:pt idx="25">
                  <c:v>6277.4123360000012</c:v>
                </c:pt>
                <c:pt idx="26">
                  <c:v>6322.4612080000006</c:v>
                </c:pt>
                <c:pt idx="27">
                  <c:v>7991.9312440000012</c:v>
                </c:pt>
                <c:pt idx="28">
                  <c:v>6125.1703039999993</c:v>
                </c:pt>
                <c:pt idx="29">
                  <c:v>6053.2674470000002</c:v>
                </c:pt>
                <c:pt idx="30">
                  <c:v>6633.3970939999981</c:v>
                </c:pt>
                <c:pt idx="31">
                  <c:v>4176.8595379999988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Cloth!$A$7</c:f>
              <c:strCache>
                <c:ptCount val="1"/>
                <c:pt idx="0">
                  <c:v>COMESA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Cloth!$B$2:$AG$3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Cloth!$B$7:$AG$7</c:f>
              <c:numCache>
                <c:formatCode>0</c:formatCode>
                <c:ptCount val="32"/>
                <c:pt idx="0">
                  <c:v>2550.0462719999991</c:v>
                </c:pt>
                <c:pt idx="1">
                  <c:v>3044.1067330000005</c:v>
                </c:pt>
                <c:pt idx="2">
                  <c:v>2785.4604630000003</c:v>
                </c:pt>
                <c:pt idx="3">
                  <c:v>3197.894096</c:v>
                </c:pt>
                <c:pt idx="4">
                  <c:v>3606.7451419999993</c:v>
                </c:pt>
                <c:pt idx="5">
                  <c:v>3837.8333349999998</c:v>
                </c:pt>
                <c:pt idx="6">
                  <c:v>3340.6509099999994</c:v>
                </c:pt>
                <c:pt idx="7">
                  <c:v>3218.5549710000005</c:v>
                </c:pt>
                <c:pt idx="8">
                  <c:v>3663.4167649999995</c:v>
                </c:pt>
                <c:pt idx="9">
                  <c:v>3526.4762749999995</c:v>
                </c:pt>
                <c:pt idx="11">
                  <c:v>554.99485600000003</c:v>
                </c:pt>
                <c:pt idx="12">
                  <c:v>731.49819700000023</c:v>
                </c:pt>
                <c:pt idx="13">
                  <c:v>818.01046699999995</c:v>
                </c:pt>
                <c:pt idx="14">
                  <c:v>1131.949791</c:v>
                </c:pt>
                <c:pt idx="15">
                  <c:v>1683.6309680000002</c:v>
                </c:pt>
                <c:pt idx="16">
                  <c:v>1572.4594589999999</c:v>
                </c:pt>
                <c:pt idx="17">
                  <c:v>1851.2865419999998</c:v>
                </c:pt>
                <c:pt idx="18">
                  <c:v>2050.061205</c:v>
                </c:pt>
                <c:pt idx="19">
                  <c:v>2306.016138</c:v>
                </c:pt>
                <c:pt idx="20">
                  <c:v>3321.4252839999999</c:v>
                </c:pt>
                <c:pt idx="22">
                  <c:v>1995.0514159999991</c:v>
                </c:pt>
                <c:pt idx="23">
                  <c:v>2312.6085360000002</c:v>
                </c:pt>
                <c:pt idx="24">
                  <c:v>1967.4499960000003</c:v>
                </c:pt>
                <c:pt idx="25">
                  <c:v>2065.944305</c:v>
                </c:pt>
                <c:pt idx="26">
                  <c:v>1923.1141739999991</c:v>
                </c:pt>
                <c:pt idx="27">
                  <c:v>2265.3738759999997</c:v>
                </c:pt>
                <c:pt idx="28">
                  <c:v>1489.3643679999996</c:v>
                </c:pt>
                <c:pt idx="29">
                  <c:v>1168.4937660000005</c:v>
                </c:pt>
                <c:pt idx="30">
                  <c:v>1357.4006269999995</c:v>
                </c:pt>
                <c:pt idx="31">
                  <c:v>205.05099099999961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Cloth!$A$8</c:f>
              <c:strCache>
                <c:ptCount val="1"/>
                <c:pt idx="0">
                  <c:v>EAC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Cloth!$B$2:$AG$3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Cloth!$B$8:$AG$8</c:f>
              <c:numCache>
                <c:formatCode>0</c:formatCode>
                <c:ptCount val="32"/>
                <c:pt idx="0">
                  <c:v>218.42695599999999</c:v>
                </c:pt>
                <c:pt idx="1">
                  <c:v>321.09057100000001</c:v>
                </c:pt>
                <c:pt idx="2">
                  <c:v>315.05334099999999</c:v>
                </c:pt>
                <c:pt idx="3">
                  <c:v>299.72715799999997</c:v>
                </c:pt>
                <c:pt idx="4">
                  <c:v>281.82502400000004</c:v>
                </c:pt>
                <c:pt idx="5">
                  <c:v>279.79713299999997</c:v>
                </c:pt>
                <c:pt idx="6">
                  <c:v>221.41654600000004</c:v>
                </c:pt>
                <c:pt idx="7">
                  <c:v>233.721958</c:v>
                </c:pt>
                <c:pt idx="8">
                  <c:v>305.51637699999998</c:v>
                </c:pt>
                <c:pt idx="9">
                  <c:v>293.00383999999997</c:v>
                </c:pt>
                <c:pt idx="11">
                  <c:v>92.501407</c:v>
                </c:pt>
                <c:pt idx="12">
                  <c:v>112.06829500000001</c:v>
                </c:pt>
                <c:pt idx="13">
                  <c:v>124.69712999999999</c:v>
                </c:pt>
                <c:pt idx="14">
                  <c:v>151.08913100000001</c:v>
                </c:pt>
                <c:pt idx="15">
                  <c:v>223.151533</c:v>
                </c:pt>
                <c:pt idx="16">
                  <c:v>263.78294300000005</c:v>
                </c:pt>
                <c:pt idx="17">
                  <c:v>242.38702599999999</c:v>
                </c:pt>
                <c:pt idx="18">
                  <c:v>315.12471899999991</c:v>
                </c:pt>
                <c:pt idx="19">
                  <c:v>312.10316700000004</c:v>
                </c:pt>
                <c:pt idx="20">
                  <c:v>395.15255999999999</c:v>
                </c:pt>
                <c:pt idx="22">
                  <c:v>125.92554899999999</c:v>
                </c:pt>
                <c:pt idx="23">
                  <c:v>209.02227600000001</c:v>
                </c:pt>
                <c:pt idx="24">
                  <c:v>190.356211</c:v>
                </c:pt>
                <c:pt idx="25">
                  <c:v>148.63802699999997</c:v>
                </c:pt>
                <c:pt idx="26">
                  <c:v>58.673491000000041</c:v>
                </c:pt>
                <c:pt idx="27">
                  <c:v>16.014189999999928</c:v>
                </c:pt>
                <c:pt idx="28">
                  <c:v>-20.970479999999952</c:v>
                </c:pt>
                <c:pt idx="29">
                  <c:v>-81.402760999999913</c:v>
                </c:pt>
                <c:pt idx="30">
                  <c:v>-6.5867900000000645</c:v>
                </c:pt>
                <c:pt idx="31">
                  <c:v>-102.14872000000003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Cloth!$A$9</c:f>
              <c:strCache>
                <c:ptCount val="1"/>
                <c:pt idx="0">
                  <c:v>ECCAS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Cloth!$B$2:$AG$3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Cloth!$B$9:$AG$9</c:f>
              <c:numCache>
                <c:formatCode>0</c:formatCode>
                <c:ptCount val="32"/>
                <c:pt idx="0">
                  <c:v>4.2878760000000007</c:v>
                </c:pt>
                <c:pt idx="1">
                  <c:v>4.2102370000000002</c:v>
                </c:pt>
                <c:pt idx="2">
                  <c:v>4.6132080000000002</c:v>
                </c:pt>
                <c:pt idx="3">
                  <c:v>4.785391999999999</c:v>
                </c:pt>
                <c:pt idx="4">
                  <c:v>5.3378489999999994</c:v>
                </c:pt>
                <c:pt idx="5">
                  <c:v>5.1599299999999992</c:v>
                </c:pt>
                <c:pt idx="6">
                  <c:v>4.6302979999999998</c:v>
                </c:pt>
                <c:pt idx="7">
                  <c:v>4.6797469999999999</c:v>
                </c:pt>
                <c:pt idx="8">
                  <c:v>4.3476559999999989</c:v>
                </c:pt>
                <c:pt idx="9">
                  <c:v>3.9727319999999997</c:v>
                </c:pt>
                <c:pt idx="11">
                  <c:v>105.97592900000004</c:v>
                </c:pt>
                <c:pt idx="12">
                  <c:v>115.64553600000002</c:v>
                </c:pt>
                <c:pt idx="13">
                  <c:v>135.16893800000003</c:v>
                </c:pt>
                <c:pt idx="14">
                  <c:v>160.72547499999996</c:v>
                </c:pt>
                <c:pt idx="15">
                  <c:v>231.87407400000001</c:v>
                </c:pt>
                <c:pt idx="16">
                  <c:v>319.58101100000005</c:v>
                </c:pt>
                <c:pt idx="17">
                  <c:v>285.496128</c:v>
                </c:pt>
                <c:pt idx="18">
                  <c:v>283.118604</c:v>
                </c:pt>
                <c:pt idx="19">
                  <c:v>302.78483699999998</c:v>
                </c:pt>
                <c:pt idx="20">
                  <c:v>488.66792999999996</c:v>
                </c:pt>
                <c:pt idx="22">
                  <c:v>-101.68805300000004</c:v>
                </c:pt>
                <c:pt idx="23">
                  <c:v>-111.43529900000001</c:v>
                </c:pt>
                <c:pt idx="24">
                  <c:v>-130.55573000000004</c:v>
                </c:pt>
                <c:pt idx="25">
                  <c:v>-155.94008299999996</c:v>
                </c:pt>
                <c:pt idx="26">
                  <c:v>-226.536225</c:v>
                </c:pt>
                <c:pt idx="27">
                  <c:v>-314.42108100000007</c:v>
                </c:pt>
                <c:pt idx="28">
                  <c:v>-280.86583000000002</c:v>
                </c:pt>
                <c:pt idx="29">
                  <c:v>-278.43885699999998</c:v>
                </c:pt>
                <c:pt idx="30">
                  <c:v>-298.43718100000001</c:v>
                </c:pt>
                <c:pt idx="31">
                  <c:v>-484.69519799999995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Cloth!$A$10</c:f>
              <c:strCache>
                <c:ptCount val="1"/>
                <c:pt idx="0">
                  <c:v>ECOWAS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Cloth!$B$2:$AG$3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Cloth!$B$10:$AG$10</c:f>
              <c:numCache>
                <c:formatCode>0</c:formatCode>
                <c:ptCount val="32"/>
                <c:pt idx="0">
                  <c:v>32.544447000000005</c:v>
                </c:pt>
                <c:pt idx="1">
                  <c:v>31.460581000000005</c:v>
                </c:pt>
                <c:pt idx="2">
                  <c:v>31.930581999999994</c:v>
                </c:pt>
                <c:pt idx="3">
                  <c:v>34.532326000000005</c:v>
                </c:pt>
                <c:pt idx="4">
                  <c:v>42.710408999999999</c:v>
                </c:pt>
                <c:pt idx="5">
                  <c:v>24.535582000000002</c:v>
                </c:pt>
                <c:pt idx="6">
                  <c:v>22.624063000000003</c:v>
                </c:pt>
                <c:pt idx="7">
                  <c:v>18.627016000000001</c:v>
                </c:pt>
                <c:pt idx="8">
                  <c:v>33.801178000000007</c:v>
                </c:pt>
                <c:pt idx="9">
                  <c:v>25.246909000000002</c:v>
                </c:pt>
                <c:pt idx="11">
                  <c:v>418.70839600000005</c:v>
                </c:pt>
                <c:pt idx="12">
                  <c:v>358.27592400000003</c:v>
                </c:pt>
                <c:pt idx="13">
                  <c:v>364.31601799999993</c:v>
                </c:pt>
                <c:pt idx="14">
                  <c:v>359.39308099999994</c:v>
                </c:pt>
                <c:pt idx="15">
                  <c:v>1120.0900670000001</c:v>
                </c:pt>
                <c:pt idx="16">
                  <c:v>719.52037300000006</c:v>
                </c:pt>
                <c:pt idx="17">
                  <c:v>654.69457499999999</c:v>
                </c:pt>
                <c:pt idx="18">
                  <c:v>689.89426400000002</c:v>
                </c:pt>
                <c:pt idx="19">
                  <c:v>889.906295</c:v>
                </c:pt>
                <c:pt idx="20">
                  <c:v>1363.088972</c:v>
                </c:pt>
                <c:pt idx="22">
                  <c:v>-386.16394900000006</c:v>
                </c:pt>
                <c:pt idx="23">
                  <c:v>-326.81534300000004</c:v>
                </c:pt>
                <c:pt idx="24">
                  <c:v>-332.38543599999991</c:v>
                </c:pt>
                <c:pt idx="25">
                  <c:v>-324.86075499999993</c:v>
                </c:pt>
                <c:pt idx="26">
                  <c:v>-1077.3796580000001</c:v>
                </c:pt>
                <c:pt idx="27">
                  <c:v>-694.98479100000009</c:v>
                </c:pt>
                <c:pt idx="28">
                  <c:v>-632.07051200000001</c:v>
                </c:pt>
                <c:pt idx="29">
                  <c:v>-671.267248</c:v>
                </c:pt>
                <c:pt idx="30">
                  <c:v>-856.10511699999995</c:v>
                </c:pt>
                <c:pt idx="31">
                  <c:v>-1337.8420630000001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Cloth!$A$11</c:f>
              <c:strCache>
                <c:ptCount val="1"/>
                <c:pt idx="0">
                  <c:v>IGAD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Cloth!$B$2:$AG$3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Cloth!$B$11:$AG$11</c:f>
              <c:numCache>
                <c:formatCode>0</c:formatCode>
                <c:ptCount val="32"/>
                <c:pt idx="0">
                  <c:v>215.76744099999996</c:v>
                </c:pt>
                <c:pt idx="1">
                  <c:v>317.52469899999994</c:v>
                </c:pt>
                <c:pt idx="2">
                  <c:v>295.98772200000002</c:v>
                </c:pt>
                <c:pt idx="3">
                  <c:v>298.743965</c:v>
                </c:pt>
                <c:pt idx="4">
                  <c:v>281.32978900000001</c:v>
                </c:pt>
                <c:pt idx="5">
                  <c:v>289.73382399999997</c:v>
                </c:pt>
                <c:pt idx="6">
                  <c:v>228.41823200000002</c:v>
                </c:pt>
                <c:pt idx="7">
                  <c:v>239.83770599999997</c:v>
                </c:pt>
                <c:pt idx="8">
                  <c:v>339.65120300000001</c:v>
                </c:pt>
                <c:pt idx="9">
                  <c:v>332.23351700000001</c:v>
                </c:pt>
                <c:pt idx="11">
                  <c:v>166.59074899999999</c:v>
                </c:pt>
                <c:pt idx="12">
                  <c:v>221.59279100000001</c:v>
                </c:pt>
                <c:pt idx="13">
                  <c:v>256.849378</c:v>
                </c:pt>
                <c:pt idx="14">
                  <c:v>332.44437199999999</c:v>
                </c:pt>
                <c:pt idx="15">
                  <c:v>405.96426000000008</c:v>
                </c:pt>
                <c:pt idx="16">
                  <c:v>429.58613300000002</c:v>
                </c:pt>
                <c:pt idx="17">
                  <c:v>443.31580000000002</c:v>
                </c:pt>
                <c:pt idx="18">
                  <c:v>512.76276899999993</c:v>
                </c:pt>
                <c:pt idx="19">
                  <c:v>618.84634000000005</c:v>
                </c:pt>
                <c:pt idx="20">
                  <c:v>690.37010499999997</c:v>
                </c:pt>
                <c:pt idx="22">
                  <c:v>49.176691999999974</c:v>
                </c:pt>
                <c:pt idx="23">
                  <c:v>95.931907999999936</c:v>
                </c:pt>
                <c:pt idx="24">
                  <c:v>39.138344000000018</c:v>
                </c:pt>
                <c:pt idx="25">
                  <c:v>-33.700406999999984</c:v>
                </c:pt>
                <c:pt idx="26">
                  <c:v>-124.63447100000008</c:v>
                </c:pt>
                <c:pt idx="27">
                  <c:v>-139.85230900000005</c:v>
                </c:pt>
                <c:pt idx="28">
                  <c:v>-214.89756800000001</c:v>
                </c:pt>
                <c:pt idx="29">
                  <c:v>-272.92506299999997</c:v>
                </c:pt>
                <c:pt idx="30">
                  <c:v>-279.19513700000005</c:v>
                </c:pt>
                <c:pt idx="31">
                  <c:v>-358.13658799999996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Cloth!$A$12</c:f>
              <c:strCache>
                <c:ptCount val="1"/>
                <c:pt idx="0">
                  <c:v>SADC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Cloth!$B$2:$AG$3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Cloth!$B$12:$AG$12</c:f>
              <c:numCache>
                <c:formatCode>0</c:formatCode>
                <c:ptCount val="32"/>
                <c:pt idx="0">
                  <c:v>2641.4474369999998</c:v>
                </c:pt>
                <c:pt idx="1">
                  <c:v>2905.9532079999999</c:v>
                </c:pt>
                <c:pt idx="2">
                  <c:v>2433.9134430000004</c:v>
                </c:pt>
                <c:pt idx="3">
                  <c:v>2472.7784150000002</c:v>
                </c:pt>
                <c:pt idx="4">
                  <c:v>2707.2612049999989</c:v>
                </c:pt>
                <c:pt idx="5">
                  <c:v>2546.4867769999996</c:v>
                </c:pt>
                <c:pt idx="6">
                  <c:v>2273.4595530000001</c:v>
                </c:pt>
                <c:pt idx="7">
                  <c:v>1991.151077</c:v>
                </c:pt>
                <c:pt idx="8">
                  <c:v>2195.6360239999999</c:v>
                </c:pt>
                <c:pt idx="9">
                  <c:v>2188.2300409999998</c:v>
                </c:pt>
                <c:pt idx="11">
                  <c:v>1004.4165829999999</c:v>
                </c:pt>
                <c:pt idx="12">
                  <c:v>1260.5654910000001</c:v>
                </c:pt>
                <c:pt idx="13">
                  <c:v>1371.2618339999999</c:v>
                </c:pt>
                <c:pt idx="14">
                  <c:v>2062.0791899999995</c:v>
                </c:pt>
                <c:pt idx="15">
                  <c:v>2338.2677650000001</c:v>
                </c:pt>
                <c:pt idx="16">
                  <c:v>2162.3591190000002</c:v>
                </c:pt>
                <c:pt idx="17">
                  <c:v>2125.0354170000001</c:v>
                </c:pt>
                <c:pt idx="18">
                  <c:v>2632.8371789999997</c:v>
                </c:pt>
                <c:pt idx="19">
                  <c:v>3166.2413309999997</c:v>
                </c:pt>
                <c:pt idx="20">
                  <c:v>3267.52286</c:v>
                </c:pt>
                <c:pt idx="22">
                  <c:v>1637.0308539999999</c:v>
                </c:pt>
                <c:pt idx="23">
                  <c:v>1645.3877169999998</c:v>
                </c:pt>
                <c:pt idx="24">
                  <c:v>1062.6516090000005</c:v>
                </c:pt>
                <c:pt idx="25">
                  <c:v>410.69922500000075</c:v>
                </c:pt>
                <c:pt idx="26">
                  <c:v>368.99343999999883</c:v>
                </c:pt>
                <c:pt idx="27">
                  <c:v>384.12765799999943</c:v>
                </c:pt>
                <c:pt idx="28">
                  <c:v>148.42413600000009</c:v>
                </c:pt>
                <c:pt idx="29">
                  <c:v>-641.68610199999966</c:v>
                </c:pt>
                <c:pt idx="30">
                  <c:v>-970.60530699999981</c:v>
                </c:pt>
                <c:pt idx="31">
                  <c:v>-1079.2928190000002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65698784"/>
        <c:axId val="-1865697152"/>
      </c:lineChart>
      <c:catAx>
        <c:axId val="-18656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569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5697152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56987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795918367346939"/>
          <c:y val="0.93246187363834421"/>
          <c:w val="0.56020408163265301"/>
          <c:h val="5.22875816993464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722618006082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65233145060499E-2"/>
          <c:y val="0.16180371352785147"/>
          <c:w val="0.54762010870091749"/>
          <c:h val="0.7320954907161804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Cloth!$A$6:$A$12</c:f>
              <c:strCache>
                <c:ptCount val="7"/>
                <c:pt idx="0">
                  <c:v>CEN-SAD</c:v>
                </c:pt>
                <c:pt idx="1">
                  <c:v>COMESA</c:v>
                </c:pt>
                <c:pt idx="2">
                  <c:v>EAC</c:v>
                </c:pt>
                <c:pt idx="3">
                  <c:v>ECCAS</c:v>
                </c:pt>
                <c:pt idx="4">
                  <c:v>ECOWAS</c:v>
                </c:pt>
                <c:pt idx="5">
                  <c:v>IGAD</c:v>
                </c:pt>
                <c:pt idx="6">
                  <c:v>SADC</c:v>
                </c:pt>
              </c:strCache>
            </c:strRef>
          </c:cat>
          <c:val>
            <c:numRef>
              <c:f>Cloth!$K$47:$K$54</c:f>
              <c:numCache>
                <c:formatCode>0.0%</c:formatCode>
                <c:ptCount val="8"/>
                <c:pt idx="0">
                  <c:v>2.7831062121856234E-2</c:v>
                </c:pt>
                <c:pt idx="1">
                  <c:v>0.70892387454108952</c:v>
                </c:pt>
                <c:pt idx="2">
                  <c:v>0.32441289987973809</c:v>
                </c:pt>
                <c:pt idx="3">
                  <c:v>3.2600762638212016E-2</c:v>
                </c:pt>
                <c:pt idx="4">
                  <c:v>2.3338388319564612E-2</c:v>
                </c:pt>
                <c:pt idx="5">
                  <c:v>6.57711074380678E-2</c:v>
                </c:pt>
                <c:pt idx="6">
                  <c:v>4.8444885426914407E-2</c:v>
                </c:pt>
                <c:pt idx="7">
                  <c:v>0.25846116571499966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404907719868352"/>
          <c:y val="1.3262599469496022E-2"/>
          <c:w val="0.24007978169395494"/>
          <c:h val="0.970822281167108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20900538521692E-2"/>
          <c:y val="5.6646770846561938E-2"/>
          <c:w val="0.91098084218197684"/>
          <c:h val="0.82791434314205903"/>
        </c:manualLayout>
      </c:layout>
      <c:lineChart>
        <c:grouping val="standard"/>
        <c:varyColors val="0"/>
        <c:ser>
          <c:idx val="1"/>
          <c:order val="0"/>
          <c:tx>
            <c:strRef>
              <c:f>'Africa by REC'!$A$5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'Africa by REC'!$B$2:$AG$3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2002</c:v>
                  </c:pt>
                  <c:pt idx="23">
                    <c:v>2003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REC'!$B$5:$AG$5</c:f>
              <c:numCache>
                <c:formatCode>0</c:formatCode>
                <c:ptCount val="32"/>
                <c:pt idx="0">
                  <c:v>29553.939921999998</c:v>
                </c:pt>
                <c:pt idx="1">
                  <c:v>33157.636242</c:v>
                </c:pt>
                <c:pt idx="2">
                  <c:v>34202.231273999998</c:v>
                </c:pt>
                <c:pt idx="3">
                  <c:v>36046.311932999997</c:v>
                </c:pt>
                <c:pt idx="4">
                  <c:v>42693.048068000004</c:v>
                </c:pt>
                <c:pt idx="5">
                  <c:v>48471.848020000005</c:v>
                </c:pt>
                <c:pt idx="6">
                  <c:v>45911.051957000003</c:v>
                </c:pt>
                <c:pt idx="7">
                  <c:v>51471.736526000001</c:v>
                </c:pt>
                <c:pt idx="8">
                  <c:v>58984.694606999998</c:v>
                </c:pt>
                <c:pt idx="9">
                  <c:v>55496.877409999994</c:v>
                </c:pt>
                <c:pt idx="11">
                  <c:v>24538.397530000002</c:v>
                </c:pt>
                <c:pt idx="12">
                  <c:v>28713.352855000001</c:v>
                </c:pt>
                <c:pt idx="13">
                  <c:v>32202.303824000002</c:v>
                </c:pt>
                <c:pt idx="14">
                  <c:v>36457.689868000001</c:v>
                </c:pt>
                <c:pt idx="15">
                  <c:v>48836.278270999996</c:v>
                </c:pt>
                <c:pt idx="16">
                  <c:v>63283.116041000001</c:v>
                </c:pt>
                <c:pt idx="17">
                  <c:v>56057.516038000002</c:v>
                </c:pt>
                <c:pt idx="18">
                  <c:v>66477.605517999997</c:v>
                </c:pt>
                <c:pt idx="19">
                  <c:v>84502.478778999997</c:v>
                </c:pt>
                <c:pt idx="20">
                  <c:v>85460.023969000002</c:v>
                </c:pt>
                <c:pt idx="22">
                  <c:v>5015.5423919999957</c:v>
                </c:pt>
                <c:pt idx="23">
                  <c:v>4444.2833869999995</c:v>
                </c:pt>
                <c:pt idx="24">
                  <c:v>1999.9274499999956</c:v>
                </c:pt>
                <c:pt idx="25">
                  <c:v>-411.37793500000407</c:v>
                </c:pt>
                <c:pt idx="26">
                  <c:v>-6143.2302029999919</c:v>
                </c:pt>
                <c:pt idx="27">
                  <c:v>-14811.268020999996</c:v>
                </c:pt>
                <c:pt idx="28">
                  <c:v>-10146.464080999998</c:v>
                </c:pt>
                <c:pt idx="29">
                  <c:v>-15005.868991999996</c:v>
                </c:pt>
                <c:pt idx="30">
                  <c:v>-25517.784172</c:v>
                </c:pt>
                <c:pt idx="31">
                  <c:v>-29963.146559000008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'Africa by REC'!$A$6</c:f>
              <c:strCache>
                <c:ptCount val="1"/>
                <c:pt idx="0">
                  <c:v>Food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'Africa by REC'!$B$2:$AG$3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2002</c:v>
                  </c:pt>
                  <c:pt idx="23">
                    <c:v>2003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REC'!$B$6:$AG$6</c:f>
              <c:numCache>
                <c:formatCode>0</c:formatCode>
                <c:ptCount val="32"/>
                <c:pt idx="0">
                  <c:v>23191.554769000002</c:v>
                </c:pt>
                <c:pt idx="1">
                  <c:v>25397.823204</c:v>
                </c:pt>
                <c:pt idx="2">
                  <c:v>26363.112259000001</c:v>
                </c:pt>
                <c:pt idx="3">
                  <c:v>27902.813995</c:v>
                </c:pt>
                <c:pt idx="4">
                  <c:v>33423.483938999998</c:v>
                </c:pt>
                <c:pt idx="5">
                  <c:v>38557.014860000003</c:v>
                </c:pt>
                <c:pt idx="6">
                  <c:v>38513.615696999994</c:v>
                </c:pt>
                <c:pt idx="7">
                  <c:v>41645.357327999998</c:v>
                </c:pt>
                <c:pt idx="8">
                  <c:v>47395.520689000004</c:v>
                </c:pt>
                <c:pt idx="9">
                  <c:v>44061.854768999998</c:v>
                </c:pt>
                <c:pt idx="11">
                  <c:v>21567.467069999999</c:v>
                </c:pt>
                <c:pt idx="12">
                  <c:v>25237.267097</c:v>
                </c:pt>
                <c:pt idx="13">
                  <c:v>28574.451315000002</c:v>
                </c:pt>
                <c:pt idx="14">
                  <c:v>32363.912495</c:v>
                </c:pt>
                <c:pt idx="15">
                  <c:v>43415.216092000002</c:v>
                </c:pt>
                <c:pt idx="16">
                  <c:v>57237.771941999999</c:v>
                </c:pt>
                <c:pt idx="17">
                  <c:v>50623.972355999998</c:v>
                </c:pt>
                <c:pt idx="18">
                  <c:v>60034.533547999999</c:v>
                </c:pt>
                <c:pt idx="19">
                  <c:v>77475.638181999995</c:v>
                </c:pt>
                <c:pt idx="20">
                  <c:v>78281.161294000005</c:v>
                </c:pt>
                <c:pt idx="22">
                  <c:v>1624.0876990000033</c:v>
                </c:pt>
                <c:pt idx="23">
                  <c:v>160.55610700000034</c:v>
                </c:pt>
                <c:pt idx="24">
                  <c:v>-2211.3390560000007</c:v>
                </c:pt>
                <c:pt idx="25">
                  <c:v>-4461.0985000000001</c:v>
                </c:pt>
                <c:pt idx="26">
                  <c:v>-9991.7321530000045</c:v>
                </c:pt>
                <c:pt idx="27">
                  <c:v>-18680.757081999996</c:v>
                </c:pt>
                <c:pt idx="28">
                  <c:v>-12110.356659000005</c:v>
                </c:pt>
                <c:pt idx="29">
                  <c:v>-18389.176220000001</c:v>
                </c:pt>
                <c:pt idx="30">
                  <c:v>-30080.117492999991</c:v>
                </c:pt>
                <c:pt idx="31">
                  <c:v>-34219.306525000007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'Africa by REC'!$A$7</c:f>
              <c:strCache>
                <c:ptCount val="1"/>
                <c:pt idx="0">
                  <c:v>Fuels and Minerals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'Africa by REC'!$B$2:$AG$3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2002</c:v>
                  </c:pt>
                  <c:pt idx="23">
                    <c:v>2003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REC'!$B$7:$AG$7</c:f>
              <c:numCache>
                <c:formatCode>0</c:formatCode>
                <c:ptCount val="32"/>
                <c:pt idx="0">
                  <c:v>99027.140063999992</c:v>
                </c:pt>
                <c:pt idx="1">
                  <c:v>139270.312213</c:v>
                </c:pt>
                <c:pt idx="2">
                  <c:v>193278.59804499999</c:v>
                </c:pt>
                <c:pt idx="3">
                  <c:v>257583.87287700002</c:v>
                </c:pt>
                <c:pt idx="4">
                  <c:v>299558.43883</c:v>
                </c:pt>
                <c:pt idx="5">
                  <c:v>414231.41992000001</c:v>
                </c:pt>
                <c:pt idx="6">
                  <c:v>254029.997363</c:v>
                </c:pt>
                <c:pt idx="7">
                  <c:v>341623.03489600006</c:v>
                </c:pt>
                <c:pt idx="8">
                  <c:v>393951.52850499999</c:v>
                </c:pt>
                <c:pt idx="9">
                  <c:v>432878.20093699999</c:v>
                </c:pt>
                <c:pt idx="11">
                  <c:v>14693.434346</c:v>
                </c:pt>
                <c:pt idx="12">
                  <c:v>12926.186175000001</c:v>
                </c:pt>
                <c:pt idx="13">
                  <c:v>25729.816591999999</c:v>
                </c:pt>
                <c:pt idx="14">
                  <c:v>41960.212120999997</c:v>
                </c:pt>
                <c:pt idx="15">
                  <c:v>42243.750264000002</c:v>
                </c:pt>
                <c:pt idx="16">
                  <c:v>56508.812714</c:v>
                </c:pt>
                <c:pt idx="17">
                  <c:v>42990.393781999999</c:v>
                </c:pt>
                <c:pt idx="18">
                  <c:v>56501.008700000006</c:v>
                </c:pt>
                <c:pt idx="19">
                  <c:v>76742.194866999998</c:v>
                </c:pt>
                <c:pt idx="20">
                  <c:v>81512.782684999998</c:v>
                </c:pt>
                <c:pt idx="22">
                  <c:v>84333.705717999997</c:v>
                </c:pt>
                <c:pt idx="23">
                  <c:v>126344.126038</c:v>
                </c:pt>
                <c:pt idx="24">
                  <c:v>167548.781453</c:v>
                </c:pt>
                <c:pt idx="25">
                  <c:v>215623.66075600003</c:v>
                </c:pt>
                <c:pt idx="26">
                  <c:v>257314.688566</c:v>
                </c:pt>
                <c:pt idx="27">
                  <c:v>357722.60720600002</c:v>
                </c:pt>
                <c:pt idx="28">
                  <c:v>211039.603581</c:v>
                </c:pt>
                <c:pt idx="29">
                  <c:v>285122.02619600005</c:v>
                </c:pt>
                <c:pt idx="30">
                  <c:v>317209.33363800001</c:v>
                </c:pt>
                <c:pt idx="31">
                  <c:v>351365.418252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'Africa by REC'!$A$8</c:f>
              <c:strCache>
                <c:ptCount val="1"/>
                <c:pt idx="0">
                  <c:v>Fuels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'Africa by REC'!$B$2:$AG$3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2002</c:v>
                  </c:pt>
                  <c:pt idx="23">
                    <c:v>2003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REC'!$B$8:$AG$8</c:f>
              <c:numCache>
                <c:formatCode>0</c:formatCode>
                <c:ptCount val="32"/>
                <c:pt idx="0">
                  <c:v>86150.404658000014</c:v>
                </c:pt>
                <c:pt idx="1">
                  <c:v>120473.03934900001</c:v>
                </c:pt>
                <c:pt idx="2">
                  <c:v>170056.345386</c:v>
                </c:pt>
                <c:pt idx="3">
                  <c:v>226044.22075799998</c:v>
                </c:pt>
                <c:pt idx="4">
                  <c:v>258667.62427100001</c:v>
                </c:pt>
                <c:pt idx="5">
                  <c:v>360532.759739</c:v>
                </c:pt>
                <c:pt idx="6">
                  <c:v>220639.75846399998</c:v>
                </c:pt>
                <c:pt idx="7">
                  <c:v>291790.11023500003</c:v>
                </c:pt>
                <c:pt idx="8">
                  <c:v>333324.39678200003</c:v>
                </c:pt>
                <c:pt idx="9">
                  <c:v>378613.12888099998</c:v>
                </c:pt>
                <c:pt idx="11">
                  <c:v>12188.79263</c:v>
                </c:pt>
                <c:pt idx="12">
                  <c:v>9403.1537719999997</c:v>
                </c:pt>
                <c:pt idx="13">
                  <c:v>21260.781728999998</c:v>
                </c:pt>
                <c:pt idx="14">
                  <c:v>35647.819652000006</c:v>
                </c:pt>
                <c:pt idx="15">
                  <c:v>34018.501152999997</c:v>
                </c:pt>
                <c:pt idx="16">
                  <c:v>45027.130476999999</c:v>
                </c:pt>
                <c:pt idx="17">
                  <c:v>35990.680568000003</c:v>
                </c:pt>
                <c:pt idx="18">
                  <c:v>46237.454980999995</c:v>
                </c:pt>
                <c:pt idx="19">
                  <c:v>64457.849156999997</c:v>
                </c:pt>
                <c:pt idx="20">
                  <c:v>70741.873011000003</c:v>
                </c:pt>
                <c:pt idx="22">
                  <c:v>73961.612028000018</c:v>
                </c:pt>
                <c:pt idx="23">
                  <c:v>111069.88557700001</c:v>
                </c:pt>
                <c:pt idx="24">
                  <c:v>148795.56365699999</c:v>
                </c:pt>
                <c:pt idx="25">
                  <c:v>190396.40110599998</c:v>
                </c:pt>
                <c:pt idx="26">
                  <c:v>224649.12311800002</c:v>
                </c:pt>
                <c:pt idx="27">
                  <c:v>315505.62926199997</c:v>
                </c:pt>
                <c:pt idx="28">
                  <c:v>184649.07789599997</c:v>
                </c:pt>
                <c:pt idx="29">
                  <c:v>245552.65525400004</c:v>
                </c:pt>
                <c:pt idx="30">
                  <c:v>268866.54762500001</c:v>
                </c:pt>
                <c:pt idx="31">
                  <c:v>307871.25586999999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'Africa by REC'!$A$9</c:f>
              <c:strCache>
                <c:ptCount val="1"/>
                <c:pt idx="0">
                  <c:v>Manifactures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'Africa by REC'!$B$2:$AG$3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2002</c:v>
                  </c:pt>
                  <c:pt idx="23">
                    <c:v>2003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REC'!$B$9:$AG$9</c:f>
              <c:numCache>
                <c:formatCode>0</c:formatCode>
                <c:ptCount val="32"/>
                <c:pt idx="0">
                  <c:v>52262.629475000002</c:v>
                </c:pt>
                <c:pt idx="1">
                  <c:v>63115.710939000004</c:v>
                </c:pt>
                <c:pt idx="2">
                  <c:v>68063.987141999998</c:v>
                </c:pt>
                <c:pt idx="3">
                  <c:v>74857.450226999994</c:v>
                </c:pt>
                <c:pt idx="4">
                  <c:v>89917.593892000004</c:v>
                </c:pt>
                <c:pt idx="5">
                  <c:v>103624.39290199999</c:v>
                </c:pt>
                <c:pt idx="6">
                  <c:v>79549.86486300001</c:v>
                </c:pt>
                <c:pt idx="7">
                  <c:v>95109.882900000011</c:v>
                </c:pt>
                <c:pt idx="8">
                  <c:v>105351.33289300001</c:v>
                </c:pt>
                <c:pt idx="9">
                  <c:v>96536.016761000006</c:v>
                </c:pt>
                <c:pt idx="11">
                  <c:v>111892.26875800001</c:v>
                </c:pt>
                <c:pt idx="12">
                  <c:v>139575.077823</c:v>
                </c:pt>
                <c:pt idx="13">
                  <c:v>163685.14798100002</c:v>
                </c:pt>
                <c:pt idx="14">
                  <c:v>192270.429627</c:v>
                </c:pt>
                <c:pt idx="15">
                  <c:v>237728.39121399997</c:v>
                </c:pt>
                <c:pt idx="16">
                  <c:v>292278.15484899998</c:v>
                </c:pt>
                <c:pt idx="17">
                  <c:v>259805.18642899999</c:v>
                </c:pt>
                <c:pt idx="18">
                  <c:v>289458.23498400004</c:v>
                </c:pt>
                <c:pt idx="19">
                  <c:v>318661.47434299998</c:v>
                </c:pt>
                <c:pt idx="20">
                  <c:v>333178.92290000001</c:v>
                </c:pt>
                <c:pt idx="22">
                  <c:v>-59629.639283000004</c:v>
                </c:pt>
                <c:pt idx="23">
                  <c:v>-76459.366883999988</c:v>
                </c:pt>
                <c:pt idx="24">
                  <c:v>-95621.160839000018</c:v>
                </c:pt>
                <c:pt idx="25">
                  <c:v>-117412.97940000001</c:v>
                </c:pt>
                <c:pt idx="26">
                  <c:v>-147810.79732199997</c:v>
                </c:pt>
                <c:pt idx="27">
                  <c:v>-188653.76194699999</c:v>
                </c:pt>
                <c:pt idx="28">
                  <c:v>-180255.321566</c:v>
                </c:pt>
                <c:pt idx="29">
                  <c:v>-194348.35208400001</c:v>
                </c:pt>
                <c:pt idx="30">
                  <c:v>-213310.14144999997</c:v>
                </c:pt>
                <c:pt idx="31">
                  <c:v>-236642.906139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'Africa by REC'!$A$10</c:f>
              <c:strCache>
                <c:ptCount val="1"/>
                <c:pt idx="0">
                  <c:v>Machinery and transport equipment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'Africa by REC'!$B$2:$AG$3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2002</c:v>
                  </c:pt>
                  <c:pt idx="23">
                    <c:v>2003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REC'!$B$10:$AG$10</c:f>
              <c:numCache>
                <c:formatCode>0</c:formatCode>
                <c:ptCount val="32"/>
                <c:pt idx="0">
                  <c:v>13310.460525</c:v>
                </c:pt>
                <c:pt idx="1">
                  <c:v>15883.267742</c:v>
                </c:pt>
                <c:pt idx="2">
                  <c:v>17613.248611000003</c:v>
                </c:pt>
                <c:pt idx="3">
                  <c:v>20863.297925999999</c:v>
                </c:pt>
                <c:pt idx="4">
                  <c:v>26113.414492</c:v>
                </c:pt>
                <c:pt idx="5">
                  <c:v>29649.783359000001</c:v>
                </c:pt>
                <c:pt idx="6">
                  <c:v>25248.888394999998</c:v>
                </c:pt>
                <c:pt idx="7">
                  <c:v>29196.566070999997</c:v>
                </c:pt>
                <c:pt idx="8">
                  <c:v>31213.805000999997</c:v>
                </c:pt>
                <c:pt idx="9">
                  <c:v>29158.634618</c:v>
                </c:pt>
                <c:pt idx="11">
                  <c:v>56872.440093999998</c:v>
                </c:pt>
                <c:pt idx="12">
                  <c:v>72695.401797999992</c:v>
                </c:pt>
                <c:pt idx="13">
                  <c:v>86714.125985999999</c:v>
                </c:pt>
                <c:pt idx="14">
                  <c:v>100612.53626899999</c:v>
                </c:pt>
                <c:pt idx="15">
                  <c:v>123238.10385699999</c:v>
                </c:pt>
                <c:pt idx="16">
                  <c:v>153829.17284599997</c:v>
                </c:pt>
                <c:pt idx="17">
                  <c:v>132118.73785400001</c:v>
                </c:pt>
                <c:pt idx="18">
                  <c:v>147804.96138999998</c:v>
                </c:pt>
                <c:pt idx="19">
                  <c:v>161388.11073500002</c:v>
                </c:pt>
                <c:pt idx="20">
                  <c:v>161710.91512599998</c:v>
                </c:pt>
                <c:pt idx="22">
                  <c:v>-43561.979568999996</c:v>
                </c:pt>
                <c:pt idx="23">
                  <c:v>-56812.134055999995</c:v>
                </c:pt>
                <c:pt idx="24">
                  <c:v>-69100.877374999996</c:v>
                </c:pt>
                <c:pt idx="25">
                  <c:v>-79749.23834299999</c:v>
                </c:pt>
                <c:pt idx="26">
                  <c:v>-97124.689364999998</c:v>
                </c:pt>
                <c:pt idx="27">
                  <c:v>-124179.38948699998</c:v>
                </c:pt>
                <c:pt idx="28">
                  <c:v>-106869.849459</c:v>
                </c:pt>
                <c:pt idx="29">
                  <c:v>-118608.39531899999</c:v>
                </c:pt>
                <c:pt idx="30">
                  <c:v>-130174.30573400002</c:v>
                </c:pt>
                <c:pt idx="31">
                  <c:v>-132552.28050799997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'Africa by REC'!$A$11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'Africa by REC'!$B$2:$AG$3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2002</c:v>
                  </c:pt>
                  <c:pt idx="23">
                    <c:v>2003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REC'!$B$11:$AG$11</c:f>
              <c:numCache>
                <c:formatCode>0</c:formatCode>
                <c:ptCount val="32"/>
                <c:pt idx="0">
                  <c:v>1723.150819</c:v>
                </c:pt>
                <c:pt idx="1">
                  <c:v>1882.5254639999998</c:v>
                </c:pt>
                <c:pt idx="2">
                  <c:v>1788.7073</c:v>
                </c:pt>
                <c:pt idx="3">
                  <c:v>1920.1238640000001</c:v>
                </c:pt>
                <c:pt idx="4">
                  <c:v>2743.0523029999999</c:v>
                </c:pt>
                <c:pt idx="5">
                  <c:v>3007.247218</c:v>
                </c:pt>
                <c:pt idx="6">
                  <c:v>2025.96595</c:v>
                </c:pt>
                <c:pt idx="7">
                  <c:v>2395.2605149999999</c:v>
                </c:pt>
                <c:pt idx="8">
                  <c:v>2702.9494850000001</c:v>
                </c:pt>
                <c:pt idx="9">
                  <c:v>2381.5111749999996</c:v>
                </c:pt>
                <c:pt idx="11">
                  <c:v>8293.2869360000004</c:v>
                </c:pt>
                <c:pt idx="12">
                  <c:v>9237.4672200000005</c:v>
                </c:pt>
                <c:pt idx="13">
                  <c:v>9683.1086730000006</c:v>
                </c:pt>
                <c:pt idx="14">
                  <c:v>11475.735696</c:v>
                </c:pt>
                <c:pt idx="15">
                  <c:v>13381.516486</c:v>
                </c:pt>
                <c:pt idx="16">
                  <c:v>15899.132503000001</c:v>
                </c:pt>
                <c:pt idx="17">
                  <c:v>13740.587079999999</c:v>
                </c:pt>
                <c:pt idx="18">
                  <c:v>15759.593174000001</c:v>
                </c:pt>
                <c:pt idx="19">
                  <c:v>18623.776812</c:v>
                </c:pt>
                <c:pt idx="20">
                  <c:v>18661.88682</c:v>
                </c:pt>
                <c:pt idx="22">
                  <c:v>-6570.136117</c:v>
                </c:pt>
                <c:pt idx="23">
                  <c:v>-7354.9417560000002</c:v>
                </c:pt>
                <c:pt idx="24">
                  <c:v>-7894.4013730000006</c:v>
                </c:pt>
                <c:pt idx="25">
                  <c:v>-9555.6118319999987</c:v>
                </c:pt>
                <c:pt idx="26">
                  <c:v>-10638.464183</c:v>
                </c:pt>
                <c:pt idx="27">
                  <c:v>-12891.885285</c:v>
                </c:pt>
                <c:pt idx="28">
                  <c:v>-11714.62113</c:v>
                </c:pt>
                <c:pt idx="29">
                  <c:v>-13364.332659000002</c:v>
                </c:pt>
                <c:pt idx="30">
                  <c:v>-15920.827326999999</c:v>
                </c:pt>
                <c:pt idx="31">
                  <c:v>-16280.375645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'Africa by REC'!$A$12</c:f>
              <c:strCache>
                <c:ptCount val="1"/>
                <c:pt idx="0">
                  <c:v>Clothing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multiLvlStrRef>
              <c:f>'Africa by REC'!$B$2:$AG$3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2002</c:v>
                  </c:pt>
                  <c:pt idx="23">
                    <c:v>2003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'Africa by REC'!$B$12:$AG$12</c:f>
              <c:numCache>
                <c:formatCode>0</c:formatCode>
                <c:ptCount val="32"/>
                <c:pt idx="0">
                  <c:v>10390.561752</c:v>
                </c:pt>
                <c:pt idx="1">
                  <c:v>11326.085874</c:v>
                </c:pt>
                <c:pt idx="2">
                  <c:v>10565.573258999999</c:v>
                </c:pt>
                <c:pt idx="3">
                  <c:v>11299.085078</c:v>
                </c:pt>
                <c:pt idx="4">
                  <c:v>12935.840050000001</c:v>
                </c:pt>
                <c:pt idx="5">
                  <c:v>13667.638869999999</c:v>
                </c:pt>
                <c:pt idx="6">
                  <c:v>11564.880525</c:v>
                </c:pt>
                <c:pt idx="7">
                  <c:v>11524.114468</c:v>
                </c:pt>
                <c:pt idx="8">
                  <c:v>12756.774613</c:v>
                </c:pt>
                <c:pt idx="9">
                  <c:v>11816.733831</c:v>
                </c:pt>
                <c:pt idx="11">
                  <c:v>3422.4171510000001</c:v>
                </c:pt>
                <c:pt idx="12">
                  <c:v>3861.690955</c:v>
                </c:pt>
                <c:pt idx="13">
                  <c:v>4006.466175</c:v>
                </c:pt>
                <c:pt idx="14">
                  <c:v>5155.3338090000007</c:v>
                </c:pt>
                <c:pt idx="15">
                  <c:v>6894.8575650000002</c:v>
                </c:pt>
                <c:pt idx="16">
                  <c:v>5946.9615990000002</c:v>
                </c:pt>
                <c:pt idx="17">
                  <c:v>5959.2641469999999</c:v>
                </c:pt>
                <c:pt idx="18">
                  <c:v>6728.4889620000004</c:v>
                </c:pt>
                <c:pt idx="19">
                  <c:v>7740.274386</c:v>
                </c:pt>
                <c:pt idx="20">
                  <c:v>9291.8643830000001</c:v>
                </c:pt>
                <c:pt idx="22">
                  <c:v>6968.144601</c:v>
                </c:pt>
                <c:pt idx="23">
                  <c:v>7464.3949190000003</c:v>
                </c:pt>
                <c:pt idx="24">
                  <c:v>6559.1070839999993</c:v>
                </c:pt>
                <c:pt idx="25">
                  <c:v>6143.7512689999994</c:v>
                </c:pt>
                <c:pt idx="26">
                  <c:v>6040.9824850000005</c:v>
                </c:pt>
                <c:pt idx="27">
                  <c:v>7720.6772709999987</c:v>
                </c:pt>
                <c:pt idx="28">
                  <c:v>5605.6163780000006</c:v>
                </c:pt>
                <c:pt idx="29">
                  <c:v>4795.6255059999994</c:v>
                </c:pt>
                <c:pt idx="30">
                  <c:v>5016.5002269999995</c:v>
                </c:pt>
                <c:pt idx="31">
                  <c:v>2524.8694479999995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65692256"/>
        <c:axId val="-1865702592"/>
      </c:lineChart>
      <c:catAx>
        <c:axId val="-18656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570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570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56922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1179221839849336E-3"/>
          <c:y val="0.93249298086105248"/>
          <c:w val="0.95090020605152092"/>
          <c:h val="5.22894115359763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8496854559847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67600791237752E-2"/>
          <c:y val="0.16180870829648264"/>
          <c:w val="0.54565225543975959"/>
          <c:h val="0.7294654882218479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'Africa by REC'!$A$42:$A$49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'Africa by REC'!$K$42:$K$49</c:f>
              <c:numCache>
                <c:formatCode>0.0%</c:formatCode>
                <c:ptCount val="8"/>
                <c:pt idx="0">
                  <c:v>0.1210349241997106</c:v>
                </c:pt>
                <c:pt idx="1">
                  <c:v>0.10505181038092308</c:v>
                </c:pt>
                <c:pt idx="2">
                  <c:v>0.44169014147312152</c:v>
                </c:pt>
                <c:pt idx="3">
                  <c:v>0.38584594341020184</c:v>
                </c:pt>
                <c:pt idx="4">
                  <c:v>0.3689816861787299</c:v>
                </c:pt>
                <c:pt idx="5">
                  <c:v>0.16389322735736364</c:v>
                </c:pt>
                <c:pt idx="6">
                  <c:v>1.8069254192676382E-2</c:v>
                </c:pt>
                <c:pt idx="7">
                  <c:v>1.8125239415728717E-2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010290380369115"/>
          <c:y val="1.8568196216852205E-2"/>
          <c:w val="0.24008707244927718"/>
          <c:h val="0.970852356983228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20900538521692E-2"/>
          <c:y val="5.6646770846561938E-2"/>
          <c:w val="0.91098084218197684"/>
          <c:h val="0.82791434314205903"/>
        </c:manualLayout>
      </c:layout>
      <c:lineChart>
        <c:grouping val="standard"/>
        <c:varyColors val="0"/>
        <c:ser>
          <c:idx val="1"/>
          <c:order val="0"/>
          <c:tx>
            <c:strRef>
              <c:f>'CEN-SAD'!$A$5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'CEN-SAD'!$B$2:$AG$3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'CEN-SAD'!$B$5:$AG$5</c:f>
              <c:numCache>
                <c:formatCode>0</c:formatCode>
                <c:ptCount val="32"/>
                <c:pt idx="0">
                  <c:v>15332.006305999997</c:v>
                </c:pt>
                <c:pt idx="1">
                  <c:v>17069.951445999999</c:v>
                </c:pt>
                <c:pt idx="2">
                  <c:v>17675.552594999994</c:v>
                </c:pt>
                <c:pt idx="3">
                  <c:v>19247.139738000005</c:v>
                </c:pt>
                <c:pt idx="4">
                  <c:v>22881.113841000002</c:v>
                </c:pt>
                <c:pt idx="5">
                  <c:v>26564.470119999994</c:v>
                </c:pt>
                <c:pt idx="6">
                  <c:v>24584.885713</c:v>
                </c:pt>
                <c:pt idx="7">
                  <c:v>28279.621084999988</c:v>
                </c:pt>
                <c:pt idx="8">
                  <c:v>32850.287649999998</c:v>
                </c:pt>
                <c:pt idx="9">
                  <c:v>30584.898193000001</c:v>
                </c:pt>
                <c:pt idx="11">
                  <c:v>15037.613691999999</c:v>
                </c:pt>
                <c:pt idx="12">
                  <c:v>17091.825917000002</c:v>
                </c:pt>
                <c:pt idx="13">
                  <c:v>19363.586688999996</c:v>
                </c:pt>
                <c:pt idx="14">
                  <c:v>21482.494046000003</c:v>
                </c:pt>
                <c:pt idx="15">
                  <c:v>29485.875603000004</c:v>
                </c:pt>
                <c:pt idx="16">
                  <c:v>38463.141409000003</c:v>
                </c:pt>
                <c:pt idx="17">
                  <c:v>34515.049766000004</c:v>
                </c:pt>
                <c:pt idx="18">
                  <c:v>42388.231297999992</c:v>
                </c:pt>
                <c:pt idx="19">
                  <c:v>51682.501924999997</c:v>
                </c:pt>
                <c:pt idx="20">
                  <c:v>54541.718604000002</c:v>
                </c:pt>
                <c:pt idx="22">
                  <c:v>294.3926139999985</c:v>
                </c:pt>
                <c:pt idx="23">
                  <c:v>-21.874471000002814</c:v>
                </c:pt>
                <c:pt idx="24">
                  <c:v>-1688.0340940000024</c:v>
                </c:pt>
                <c:pt idx="25">
                  <c:v>-2235.3543079999981</c:v>
                </c:pt>
                <c:pt idx="26">
                  <c:v>-6604.7617620000019</c:v>
                </c:pt>
                <c:pt idx="27">
                  <c:v>-11898.671289000009</c:v>
                </c:pt>
                <c:pt idx="28">
                  <c:v>-9930.1640530000041</c:v>
                </c:pt>
                <c:pt idx="29">
                  <c:v>-14108.610213000004</c:v>
                </c:pt>
                <c:pt idx="30">
                  <c:v>-18832.214274999998</c:v>
                </c:pt>
                <c:pt idx="31">
                  <c:v>-23956.820411000001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'CEN-SAD'!$A$6</c:f>
              <c:strCache>
                <c:ptCount val="1"/>
                <c:pt idx="0">
                  <c:v>Food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'CEN-SAD'!$B$2:$AG$3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'CEN-SAD'!$B$6:$AG$6</c:f>
              <c:numCache>
                <c:formatCode>0</c:formatCode>
                <c:ptCount val="32"/>
                <c:pt idx="0">
                  <c:v>12429.820944000001</c:v>
                </c:pt>
                <c:pt idx="1">
                  <c:v>13575.641796</c:v>
                </c:pt>
                <c:pt idx="2">
                  <c:v>14104.618935000004</c:v>
                </c:pt>
                <c:pt idx="3">
                  <c:v>15498.655213</c:v>
                </c:pt>
                <c:pt idx="4">
                  <c:v>18807.323503</c:v>
                </c:pt>
                <c:pt idx="5">
                  <c:v>21978.785887999999</c:v>
                </c:pt>
                <c:pt idx="6">
                  <c:v>21364.289772999997</c:v>
                </c:pt>
                <c:pt idx="7">
                  <c:v>23719.369049000001</c:v>
                </c:pt>
                <c:pt idx="8">
                  <c:v>27047.451518999998</c:v>
                </c:pt>
                <c:pt idx="9">
                  <c:v>24821.100726999994</c:v>
                </c:pt>
                <c:pt idx="11">
                  <c:v>13128.886361999999</c:v>
                </c:pt>
                <c:pt idx="12">
                  <c:v>14907.320576</c:v>
                </c:pt>
                <c:pt idx="13">
                  <c:v>16974.176759999998</c:v>
                </c:pt>
                <c:pt idx="14">
                  <c:v>18932.922405000001</c:v>
                </c:pt>
                <c:pt idx="15">
                  <c:v>26115.020089000001</c:v>
                </c:pt>
                <c:pt idx="16">
                  <c:v>34431.101201999991</c:v>
                </c:pt>
                <c:pt idx="17">
                  <c:v>30922.587317000001</c:v>
                </c:pt>
                <c:pt idx="18">
                  <c:v>38183.342438000014</c:v>
                </c:pt>
                <c:pt idx="19">
                  <c:v>47434.406526000006</c:v>
                </c:pt>
                <c:pt idx="20">
                  <c:v>50118.453234000008</c:v>
                </c:pt>
                <c:pt idx="22">
                  <c:v>-699.06541799999832</c:v>
                </c:pt>
                <c:pt idx="23">
                  <c:v>-1331.6787800000002</c:v>
                </c:pt>
                <c:pt idx="24">
                  <c:v>-2869.5578249999944</c:v>
                </c:pt>
                <c:pt idx="25">
                  <c:v>-3434.2671920000012</c:v>
                </c:pt>
                <c:pt idx="26">
                  <c:v>-7307.6965860000018</c:v>
                </c:pt>
                <c:pt idx="27">
                  <c:v>-12452.315313999992</c:v>
                </c:pt>
                <c:pt idx="28">
                  <c:v>-9558.2975440000046</c:v>
                </c:pt>
                <c:pt idx="29">
                  <c:v>-14463.973389000013</c:v>
                </c:pt>
                <c:pt idx="30">
                  <c:v>-20386.955007000008</c:v>
                </c:pt>
                <c:pt idx="31">
                  <c:v>-25297.352507000014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'CEN-SAD'!$A$7</c:f>
              <c:strCache>
                <c:ptCount val="1"/>
                <c:pt idx="0">
                  <c:v>Fuels and Minerals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'CEN-SAD'!$B$2:$AG$3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'CEN-SAD'!$B$7:$AG$7</c:f>
              <c:numCache>
                <c:formatCode>0</c:formatCode>
                <c:ptCount val="32"/>
                <c:pt idx="0">
                  <c:v>46570.119505999995</c:v>
                </c:pt>
                <c:pt idx="1">
                  <c:v>67230.561214999994</c:v>
                </c:pt>
                <c:pt idx="2">
                  <c:v>93422.015515000006</c:v>
                </c:pt>
                <c:pt idx="3">
                  <c:v>126624.232781</c:v>
                </c:pt>
                <c:pt idx="4">
                  <c:v>145284.495704</c:v>
                </c:pt>
                <c:pt idx="5">
                  <c:v>194943.03283800001</c:v>
                </c:pt>
                <c:pt idx="6">
                  <c:v>116534.89655600001</c:v>
                </c:pt>
                <c:pt idx="7">
                  <c:v>160976.43383200004</c:v>
                </c:pt>
                <c:pt idx="8">
                  <c:v>171475.28632000001</c:v>
                </c:pt>
                <c:pt idx="9">
                  <c:v>212957.72065399995</c:v>
                </c:pt>
                <c:pt idx="11">
                  <c:v>8612.9061350000011</c:v>
                </c:pt>
                <c:pt idx="12">
                  <c:v>8770.8562250000014</c:v>
                </c:pt>
                <c:pt idx="13">
                  <c:v>16313.960138999999</c:v>
                </c:pt>
                <c:pt idx="14">
                  <c:v>25315.089798000005</c:v>
                </c:pt>
                <c:pt idx="15">
                  <c:v>28674.190701000007</c:v>
                </c:pt>
                <c:pt idx="16">
                  <c:v>39192.211140000007</c:v>
                </c:pt>
                <c:pt idx="17">
                  <c:v>26612.437751999994</c:v>
                </c:pt>
                <c:pt idx="18">
                  <c:v>35964.028404999997</c:v>
                </c:pt>
                <c:pt idx="19">
                  <c:v>49577.418607000007</c:v>
                </c:pt>
                <c:pt idx="20">
                  <c:v>53392.146683000006</c:v>
                </c:pt>
                <c:pt idx="22">
                  <c:v>37957.213370999991</c:v>
                </c:pt>
                <c:pt idx="23">
                  <c:v>58459.704989999991</c:v>
                </c:pt>
                <c:pt idx="24">
                  <c:v>77108.055376000004</c:v>
                </c:pt>
                <c:pt idx="25">
                  <c:v>101309.142983</c:v>
                </c:pt>
                <c:pt idx="26">
                  <c:v>116610.30500299999</c:v>
                </c:pt>
                <c:pt idx="27">
                  <c:v>155750.82169800001</c:v>
                </c:pt>
                <c:pt idx="28">
                  <c:v>89922.458804000009</c:v>
                </c:pt>
                <c:pt idx="29">
                  <c:v>125012.40542700005</c:v>
                </c:pt>
                <c:pt idx="30">
                  <c:v>121897.86771300001</c:v>
                </c:pt>
                <c:pt idx="31">
                  <c:v>159565.57397099995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'CEN-SAD'!$A$8</c:f>
              <c:strCache>
                <c:ptCount val="1"/>
                <c:pt idx="0">
                  <c:v>Fuels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'CEN-SAD'!$B$2:$AG$3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'CEN-SAD'!$B$8:$AG$8</c:f>
              <c:numCache>
                <c:formatCode>0</c:formatCode>
                <c:ptCount val="32"/>
                <c:pt idx="0">
                  <c:v>43905.20392900001</c:v>
                </c:pt>
                <c:pt idx="1">
                  <c:v>63744.824786999998</c:v>
                </c:pt>
                <c:pt idx="2">
                  <c:v>89137.231610000003</c:v>
                </c:pt>
                <c:pt idx="3">
                  <c:v>121309.85560300002</c:v>
                </c:pt>
                <c:pt idx="4">
                  <c:v>138197.96591100001</c:v>
                </c:pt>
                <c:pt idx="5">
                  <c:v>184418.93273199999</c:v>
                </c:pt>
                <c:pt idx="6">
                  <c:v>110877.16918900001</c:v>
                </c:pt>
                <c:pt idx="7">
                  <c:v>153193.09845100003</c:v>
                </c:pt>
                <c:pt idx="8">
                  <c:v>161344.49755999999</c:v>
                </c:pt>
                <c:pt idx="9">
                  <c:v>202112.63343600006</c:v>
                </c:pt>
                <c:pt idx="11">
                  <c:v>7247.8825559999996</c:v>
                </c:pt>
                <c:pt idx="12">
                  <c:v>6892.3969750000015</c:v>
                </c:pt>
                <c:pt idx="13">
                  <c:v>13687.261978999999</c:v>
                </c:pt>
                <c:pt idx="14">
                  <c:v>21402.826754999998</c:v>
                </c:pt>
                <c:pt idx="15">
                  <c:v>24058.342248999998</c:v>
                </c:pt>
                <c:pt idx="16">
                  <c:v>31642.738649999992</c:v>
                </c:pt>
                <c:pt idx="17">
                  <c:v>22315.279531</c:v>
                </c:pt>
                <c:pt idx="18">
                  <c:v>29535.061145</c:v>
                </c:pt>
                <c:pt idx="19">
                  <c:v>42242.278655999995</c:v>
                </c:pt>
                <c:pt idx="20">
                  <c:v>46825.175635</c:v>
                </c:pt>
                <c:pt idx="22">
                  <c:v>36657.321373000013</c:v>
                </c:pt>
                <c:pt idx="23">
                  <c:v>56852.427811999994</c:v>
                </c:pt>
                <c:pt idx="24">
                  <c:v>75449.969631</c:v>
                </c:pt>
                <c:pt idx="25">
                  <c:v>99907.028848000016</c:v>
                </c:pt>
                <c:pt idx="26">
                  <c:v>114139.62366200001</c:v>
                </c:pt>
                <c:pt idx="27">
                  <c:v>152776.194082</c:v>
                </c:pt>
                <c:pt idx="28">
                  <c:v>88561.889658</c:v>
                </c:pt>
                <c:pt idx="29">
                  <c:v>123658.03730600003</c:v>
                </c:pt>
                <c:pt idx="30">
                  <c:v>119102.21890399999</c:v>
                </c:pt>
                <c:pt idx="31">
                  <c:v>155287.45780100007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'CEN-SAD'!$A$9</c:f>
              <c:strCache>
                <c:ptCount val="1"/>
                <c:pt idx="0">
                  <c:v>Manifactures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'CEN-SAD'!$B$2:$AG$3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'CEN-SAD'!$B$9:$AG$9</c:f>
              <c:numCache>
                <c:formatCode>0</c:formatCode>
                <c:ptCount val="32"/>
                <c:pt idx="0">
                  <c:v>21625.668297</c:v>
                </c:pt>
                <c:pt idx="1">
                  <c:v>25812.110370999999</c:v>
                </c:pt>
                <c:pt idx="2">
                  <c:v>27581.698186999998</c:v>
                </c:pt>
                <c:pt idx="3">
                  <c:v>31847.902304999996</c:v>
                </c:pt>
                <c:pt idx="4">
                  <c:v>38904.922896999989</c:v>
                </c:pt>
                <c:pt idx="5">
                  <c:v>45797.439855000004</c:v>
                </c:pt>
                <c:pt idx="6">
                  <c:v>35208.993242999997</c:v>
                </c:pt>
                <c:pt idx="7">
                  <c:v>41640.904894000007</c:v>
                </c:pt>
                <c:pt idx="8">
                  <c:v>45498.205227999999</c:v>
                </c:pt>
                <c:pt idx="9">
                  <c:v>43524.191197</c:v>
                </c:pt>
                <c:pt idx="11">
                  <c:v>60572.839546999989</c:v>
                </c:pt>
                <c:pt idx="12">
                  <c:v>71935.378733999998</c:v>
                </c:pt>
                <c:pt idx="13">
                  <c:v>84050.877036999984</c:v>
                </c:pt>
                <c:pt idx="14">
                  <c:v>98927.353912999984</c:v>
                </c:pt>
                <c:pt idx="15">
                  <c:v>124780.38699599999</c:v>
                </c:pt>
                <c:pt idx="16">
                  <c:v>157127.60650299999</c:v>
                </c:pt>
                <c:pt idx="17">
                  <c:v>142979.67975499999</c:v>
                </c:pt>
                <c:pt idx="18">
                  <c:v>156956.24711599998</c:v>
                </c:pt>
                <c:pt idx="19">
                  <c:v>168223.02193399996</c:v>
                </c:pt>
                <c:pt idx="20">
                  <c:v>175505.42715299991</c:v>
                </c:pt>
                <c:pt idx="22">
                  <c:v>-38947.171249999985</c:v>
                </c:pt>
                <c:pt idx="23">
                  <c:v>-46123.268362999996</c:v>
                </c:pt>
                <c:pt idx="24">
                  <c:v>-56469.178849999982</c:v>
                </c:pt>
                <c:pt idx="25">
                  <c:v>-67079.451607999988</c:v>
                </c:pt>
                <c:pt idx="26">
                  <c:v>-85875.464099000004</c:v>
                </c:pt>
                <c:pt idx="27">
                  <c:v>-111330.16664799998</c:v>
                </c:pt>
                <c:pt idx="28">
                  <c:v>-107770.68651199999</c:v>
                </c:pt>
                <c:pt idx="29">
                  <c:v>-115315.34222199998</c:v>
                </c:pt>
                <c:pt idx="30">
                  <c:v>-122724.81670599995</c:v>
                </c:pt>
                <c:pt idx="31">
                  <c:v>-131981.2359559999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'CEN-SAD'!$A$10</c:f>
              <c:strCache>
                <c:ptCount val="1"/>
                <c:pt idx="0">
                  <c:v>Machinery and transport equipment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'CEN-SAD'!$B$2:$AG$3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'CEN-SAD'!$B$10:$AG$10</c:f>
              <c:numCache>
                <c:formatCode>0</c:formatCode>
                <c:ptCount val="32"/>
                <c:pt idx="0">
                  <c:v>4605.3539680000004</c:v>
                </c:pt>
                <c:pt idx="1">
                  <c:v>5857.0572430000002</c:v>
                </c:pt>
                <c:pt idx="2">
                  <c:v>6766.2155270000003</c:v>
                </c:pt>
                <c:pt idx="3">
                  <c:v>8301.2046860000009</c:v>
                </c:pt>
                <c:pt idx="4">
                  <c:v>9986.716038999999</c:v>
                </c:pt>
                <c:pt idx="5">
                  <c:v>10578.79306</c:v>
                </c:pt>
                <c:pt idx="6">
                  <c:v>9411.6241469999986</c:v>
                </c:pt>
                <c:pt idx="7">
                  <c:v>11109.484501999999</c:v>
                </c:pt>
                <c:pt idx="8">
                  <c:v>12323.539306999999</c:v>
                </c:pt>
                <c:pt idx="9">
                  <c:v>11861.506641</c:v>
                </c:pt>
                <c:pt idx="11">
                  <c:v>28724.647357000002</c:v>
                </c:pt>
                <c:pt idx="12">
                  <c:v>34727.486420999994</c:v>
                </c:pt>
                <c:pt idx="13">
                  <c:v>40634.000678000011</c:v>
                </c:pt>
                <c:pt idx="14">
                  <c:v>49377.178936999997</c:v>
                </c:pt>
                <c:pt idx="15">
                  <c:v>61681.597067999995</c:v>
                </c:pt>
                <c:pt idx="16">
                  <c:v>80382.065595000007</c:v>
                </c:pt>
                <c:pt idx="17">
                  <c:v>72008.152240000025</c:v>
                </c:pt>
                <c:pt idx="18">
                  <c:v>79122.963502999992</c:v>
                </c:pt>
                <c:pt idx="19">
                  <c:v>83678.193125000005</c:v>
                </c:pt>
                <c:pt idx="20">
                  <c:v>80848.260017000008</c:v>
                </c:pt>
                <c:pt idx="22">
                  <c:v>-24119.293389000002</c:v>
                </c:pt>
                <c:pt idx="23">
                  <c:v>-28870.429177999995</c:v>
                </c:pt>
                <c:pt idx="24">
                  <c:v>-33867.785151000011</c:v>
                </c:pt>
                <c:pt idx="25">
                  <c:v>-41075.974250999992</c:v>
                </c:pt>
                <c:pt idx="26">
                  <c:v>-51694.881028999996</c:v>
                </c:pt>
                <c:pt idx="27">
                  <c:v>-69803.272535000011</c:v>
                </c:pt>
                <c:pt idx="28">
                  <c:v>-62596.52809300003</c:v>
                </c:pt>
                <c:pt idx="29">
                  <c:v>-68013.479001</c:v>
                </c:pt>
                <c:pt idx="30">
                  <c:v>-71354.653818000006</c:v>
                </c:pt>
                <c:pt idx="31">
                  <c:v>-68986.753376000008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'CEN-SAD'!$A$11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'CEN-SAD'!$B$2:$AG$3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'CEN-SAD'!$B$11:$AG$11</c:f>
              <c:numCache>
                <c:formatCode>0</c:formatCode>
                <c:ptCount val="32"/>
                <c:pt idx="0">
                  <c:v>1181.2625779999998</c:v>
                </c:pt>
                <c:pt idx="1">
                  <c:v>1232.751573</c:v>
                </c:pt>
                <c:pt idx="2">
                  <c:v>1221.0787249999998</c:v>
                </c:pt>
                <c:pt idx="3">
                  <c:v>1332.651613</c:v>
                </c:pt>
                <c:pt idx="4">
                  <c:v>2091.4254220000003</c:v>
                </c:pt>
                <c:pt idx="5">
                  <c:v>2345.6177470000002</c:v>
                </c:pt>
                <c:pt idx="6">
                  <c:v>1448.7296960000003</c:v>
                </c:pt>
                <c:pt idx="7">
                  <c:v>1841.8297129999999</c:v>
                </c:pt>
                <c:pt idx="8">
                  <c:v>2105.9883390000005</c:v>
                </c:pt>
                <c:pt idx="9">
                  <c:v>1895.2094110000005</c:v>
                </c:pt>
                <c:pt idx="11">
                  <c:v>6328.143916</c:v>
                </c:pt>
                <c:pt idx="12">
                  <c:v>6952.3033140000007</c:v>
                </c:pt>
                <c:pt idx="13">
                  <c:v>7306.7816469999998</c:v>
                </c:pt>
                <c:pt idx="14">
                  <c:v>8621.0488269999987</c:v>
                </c:pt>
                <c:pt idx="15">
                  <c:v>10065.596308999999</c:v>
                </c:pt>
                <c:pt idx="16">
                  <c:v>11971.107592000002</c:v>
                </c:pt>
                <c:pt idx="17">
                  <c:v>10278.520212000001</c:v>
                </c:pt>
                <c:pt idx="18">
                  <c:v>11645.965874000001</c:v>
                </c:pt>
                <c:pt idx="19">
                  <c:v>13863.106442999999</c:v>
                </c:pt>
                <c:pt idx="20">
                  <c:v>13654.823046</c:v>
                </c:pt>
                <c:pt idx="22">
                  <c:v>-5146.8813380000001</c:v>
                </c:pt>
                <c:pt idx="23">
                  <c:v>-5719.5517410000011</c:v>
                </c:pt>
                <c:pt idx="24">
                  <c:v>-6085.7029220000004</c:v>
                </c:pt>
                <c:pt idx="25">
                  <c:v>-7288.3972139999987</c:v>
                </c:pt>
                <c:pt idx="26">
                  <c:v>-7974.1708869999984</c:v>
                </c:pt>
                <c:pt idx="27">
                  <c:v>-9625.4898450000019</c:v>
                </c:pt>
                <c:pt idx="28">
                  <c:v>-8829.7905160000009</c:v>
                </c:pt>
                <c:pt idx="29">
                  <c:v>-9804.1361610000022</c:v>
                </c:pt>
                <c:pt idx="30">
                  <c:v>-11757.118103999997</c:v>
                </c:pt>
                <c:pt idx="31">
                  <c:v>-11759.613635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'CEN-SAD'!$A$12</c:f>
              <c:strCache>
                <c:ptCount val="1"/>
                <c:pt idx="0">
                  <c:v>Clothing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multiLvlStrRef>
              <c:f>'CEN-SAD'!$B$2:$AG$3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'CEN-SAD'!$B$12:$AG$12</c:f>
              <c:numCache>
                <c:formatCode>0</c:formatCode>
                <c:ptCount val="32"/>
                <c:pt idx="0">
                  <c:v>7739.9884730000003</c:v>
                </c:pt>
                <c:pt idx="1">
                  <c:v>8406.7199409999994</c:v>
                </c:pt>
                <c:pt idx="2">
                  <c:v>8117.965897</c:v>
                </c:pt>
                <c:pt idx="3">
                  <c:v>8814.0378130000008</c:v>
                </c:pt>
                <c:pt idx="4">
                  <c:v>10215.698265000001</c:v>
                </c:pt>
                <c:pt idx="5">
                  <c:v>11094.506096000001</c:v>
                </c:pt>
                <c:pt idx="6">
                  <c:v>9276.5888859999995</c:v>
                </c:pt>
                <c:pt idx="7">
                  <c:v>9514.6796520000007</c:v>
                </c:pt>
                <c:pt idx="8">
                  <c:v>10507.396547999997</c:v>
                </c:pt>
                <c:pt idx="9">
                  <c:v>9570.6243849999992</c:v>
                </c:pt>
                <c:pt idx="11">
                  <c:v>2083.9966249999998</c:v>
                </c:pt>
                <c:pt idx="12">
                  <c:v>2220.6114520000001</c:v>
                </c:pt>
                <c:pt idx="13">
                  <c:v>2217.729816</c:v>
                </c:pt>
                <c:pt idx="14">
                  <c:v>2536.625477</c:v>
                </c:pt>
                <c:pt idx="15">
                  <c:v>3893.2370569999998</c:v>
                </c:pt>
                <c:pt idx="16">
                  <c:v>3102.5748519999997</c:v>
                </c:pt>
                <c:pt idx="17">
                  <c:v>3151.4185820000002</c:v>
                </c:pt>
                <c:pt idx="18">
                  <c:v>3461.4122050000005</c:v>
                </c:pt>
                <c:pt idx="19">
                  <c:v>3873.9994539999989</c:v>
                </c:pt>
                <c:pt idx="20">
                  <c:v>5393.7648470000004</c:v>
                </c:pt>
                <c:pt idx="22">
                  <c:v>5655.9918480000006</c:v>
                </c:pt>
                <c:pt idx="23">
                  <c:v>6186.1084889999993</c:v>
                </c:pt>
                <c:pt idx="24">
                  <c:v>5900.236081</c:v>
                </c:pt>
                <c:pt idx="25">
                  <c:v>6277.4123360000012</c:v>
                </c:pt>
                <c:pt idx="26">
                  <c:v>6322.4612080000006</c:v>
                </c:pt>
                <c:pt idx="27">
                  <c:v>7991.9312440000012</c:v>
                </c:pt>
                <c:pt idx="28">
                  <c:v>6125.1703039999993</c:v>
                </c:pt>
                <c:pt idx="29">
                  <c:v>6053.2674470000002</c:v>
                </c:pt>
                <c:pt idx="30">
                  <c:v>6633.3970939999981</c:v>
                </c:pt>
                <c:pt idx="31">
                  <c:v>4176.8595379999988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61740816"/>
        <c:axId val="-1861727216"/>
      </c:lineChart>
      <c:catAx>
        <c:axId val="-186174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172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172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17408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1179221839849336E-3"/>
          <c:y val="0.93249298086105248"/>
          <c:w val="0.95090020605152092"/>
          <c:h val="5.22894115359763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8496854559847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367600791237752E-2"/>
          <c:y val="0.16180870829648264"/>
          <c:w val="0.54565225543975959"/>
          <c:h val="0.7294654882218479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'CEN-SAD'!$A$42:$A$49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'CEN-SAD'!$K$42:$K$49</c:f>
              <c:numCache>
                <c:formatCode>0.0%</c:formatCode>
                <c:ptCount val="8"/>
                <c:pt idx="0">
                  <c:v>0.14622569983779768</c:v>
                </c:pt>
                <c:pt idx="1">
                  <c:v>0.12872693801060128</c:v>
                </c:pt>
                <c:pt idx="2">
                  <c:v>0.45752077573967387</c:v>
                </c:pt>
                <c:pt idx="3">
                  <c:v>0.42761132436756111</c:v>
                </c:pt>
                <c:pt idx="4">
                  <c:v>0.37623672164501176</c:v>
                </c:pt>
                <c:pt idx="5">
                  <c:v>0.15925160685867559</c:v>
                </c:pt>
                <c:pt idx="6">
                  <c:v>2.6710968485304899E-2</c:v>
                </c:pt>
                <c:pt idx="7">
                  <c:v>2.5704983592999067E-2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010290380369115"/>
          <c:y val="1.8568196216852205E-2"/>
          <c:w val="0.24008707244927718"/>
          <c:h val="0.970852356983228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357830442836825E-2"/>
          <c:y val="1.4620337045885229E-2"/>
          <c:w val="0.9201159889832613"/>
          <c:h val="0.789498200477802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'CEN-SAD'!$L$28</c:f>
              <c:strCache>
                <c:ptCount val="1"/>
                <c:pt idx="0">
                  <c:v>Внос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'CEN-SAD'!$K$29:$K$36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'CEN-SAD'!$L$29:$L$36</c:f>
              <c:numCache>
                <c:formatCode>0</c:formatCode>
                <c:ptCount val="8"/>
                <c:pt idx="0">
                  <c:v>54.541718604000003</c:v>
                </c:pt>
                <c:pt idx="1">
                  <c:v>50.118453234000008</c:v>
                </c:pt>
                <c:pt idx="2">
                  <c:v>53.392146683000007</c:v>
                </c:pt>
                <c:pt idx="3">
                  <c:v>46.825175635000001</c:v>
                </c:pt>
                <c:pt idx="4">
                  <c:v>175.50542715299991</c:v>
                </c:pt>
                <c:pt idx="5">
                  <c:v>80.848260017000001</c:v>
                </c:pt>
                <c:pt idx="6">
                  <c:v>13.654823045999999</c:v>
                </c:pt>
                <c:pt idx="7">
                  <c:v>5.3937648470000008</c:v>
                </c:pt>
              </c:numCache>
            </c:numRef>
          </c:val>
        </c:ser>
        <c:ser>
          <c:idx val="1"/>
          <c:order val="1"/>
          <c:tx>
            <c:strRef>
              <c:f>'CEN-SAD'!$M$28</c:f>
              <c:strCache>
                <c:ptCount val="1"/>
                <c:pt idx="0">
                  <c:v>Износ</c:v>
                </c:pt>
              </c:strCache>
            </c:strRef>
          </c:tx>
          <c:spPr>
            <a:pattFill prst="narVert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'CEN-SAD'!$K$29:$K$36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'CEN-SAD'!$M$29:$M$36</c:f>
              <c:numCache>
                <c:formatCode>0</c:formatCode>
                <c:ptCount val="8"/>
                <c:pt idx="0">
                  <c:v>30.584898193000001</c:v>
                </c:pt>
                <c:pt idx="1">
                  <c:v>24.821100726999994</c:v>
                </c:pt>
                <c:pt idx="2">
                  <c:v>212.95772065399996</c:v>
                </c:pt>
                <c:pt idx="3">
                  <c:v>202.11263343600007</c:v>
                </c:pt>
                <c:pt idx="4">
                  <c:v>43.524191197</c:v>
                </c:pt>
                <c:pt idx="5">
                  <c:v>11.861506641</c:v>
                </c:pt>
                <c:pt idx="6">
                  <c:v>1.8952094110000004</c:v>
                </c:pt>
                <c:pt idx="7">
                  <c:v>9.5706243849999986</c:v>
                </c:pt>
              </c:numCache>
            </c:numRef>
          </c:val>
        </c:ser>
        <c:ser>
          <c:idx val="2"/>
          <c:order val="2"/>
          <c:tx>
            <c:strRef>
              <c:f>'CEN-SAD'!$N$28</c:f>
              <c:strCache>
                <c:ptCount val="1"/>
                <c:pt idx="0">
                  <c:v>Търговия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'CEN-SAD'!$K$29:$K$36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'CEN-SAD'!$N$29:$N$36</c:f>
              <c:numCache>
                <c:formatCode>0</c:formatCode>
                <c:ptCount val="8"/>
                <c:pt idx="0">
                  <c:v>85.126616796999997</c:v>
                </c:pt>
                <c:pt idx="1">
                  <c:v>74.939553961000001</c:v>
                </c:pt>
                <c:pt idx="2">
                  <c:v>266.34986733699998</c:v>
                </c:pt>
                <c:pt idx="3">
                  <c:v>248.93780907100006</c:v>
                </c:pt>
                <c:pt idx="4">
                  <c:v>219.02961834999991</c:v>
                </c:pt>
                <c:pt idx="5">
                  <c:v>92.709766658000007</c:v>
                </c:pt>
                <c:pt idx="6">
                  <c:v>15.550032456999999</c:v>
                </c:pt>
                <c:pt idx="7">
                  <c:v>14.964389232</c:v>
                </c:pt>
              </c:numCache>
            </c:numRef>
          </c:val>
        </c:ser>
        <c:ser>
          <c:idx val="3"/>
          <c:order val="3"/>
          <c:tx>
            <c:strRef>
              <c:f>'CEN-SAD'!$O$28</c:f>
              <c:strCache>
                <c:ptCount val="1"/>
                <c:pt idx="0">
                  <c:v>Салдо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'CEN-SAD'!$K$29:$K$36</c:f>
              <c:strCache>
                <c:ptCount val="8"/>
                <c:pt idx="0">
                  <c:v>Селскостопански продукти</c:v>
                </c:pt>
                <c:pt idx="1">
                  <c:v>   Храни</c:v>
                </c:pt>
                <c:pt idx="2">
                  <c:v>Горива и минерали</c:v>
                </c:pt>
                <c:pt idx="3">
                  <c:v>   Горива</c:v>
                </c:pt>
                <c:pt idx="4">
                  <c:v>Обработени изделия</c:v>
                </c:pt>
                <c:pt idx="5">
                  <c:v>   Машини и оборудване</c:v>
                </c:pt>
                <c:pt idx="6">
                  <c:v>   Текстил</c:v>
                </c:pt>
                <c:pt idx="7">
                  <c:v>   Облекло</c:v>
                </c:pt>
              </c:strCache>
            </c:strRef>
          </c:cat>
          <c:val>
            <c:numRef>
              <c:f>'CEN-SAD'!$O$29:$O$36</c:f>
              <c:numCache>
                <c:formatCode>0</c:formatCode>
                <c:ptCount val="8"/>
                <c:pt idx="0">
                  <c:v>-23.956820410999999</c:v>
                </c:pt>
                <c:pt idx="1">
                  <c:v>-25.297352507000014</c:v>
                </c:pt>
                <c:pt idx="2">
                  <c:v>159.56557397099994</c:v>
                </c:pt>
                <c:pt idx="3">
                  <c:v>155.28745780100007</c:v>
                </c:pt>
                <c:pt idx="4">
                  <c:v>-131.98123595599989</c:v>
                </c:pt>
                <c:pt idx="5">
                  <c:v>-68.98675337600001</c:v>
                </c:pt>
                <c:pt idx="6">
                  <c:v>-11.759613634999999</c:v>
                </c:pt>
                <c:pt idx="7">
                  <c:v>4.1768595379999987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61728304"/>
        <c:axId val="-1861737008"/>
      </c:barChart>
      <c:catAx>
        <c:axId val="-1861728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173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1737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17283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063179197632694"/>
          <c:y val="0.89768875381805346"/>
          <c:w val="0.49893618589253019"/>
          <c:h val="6.72536108425043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626604618602692E-2"/>
          <c:y val="5.6646770846561938E-2"/>
          <c:w val="0.91507513810189589"/>
          <c:h val="0.82791434314205903"/>
        </c:manualLayout>
      </c:layout>
      <c:lineChart>
        <c:grouping val="standard"/>
        <c:varyColors val="0"/>
        <c:ser>
          <c:idx val="1"/>
          <c:order val="0"/>
          <c:tx>
            <c:strRef>
              <c:f>COMESA!$A$5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COMESA!$B$2:$AG$3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COMESA!$B$5:$AG$5</c:f>
              <c:numCache>
                <c:formatCode>0</c:formatCode>
                <c:ptCount val="32"/>
                <c:pt idx="0">
                  <c:v>7647.0380520000008</c:v>
                </c:pt>
                <c:pt idx="1">
                  <c:v>8601.0762950000008</c:v>
                </c:pt>
                <c:pt idx="2">
                  <c:v>9345.2635390000014</c:v>
                </c:pt>
                <c:pt idx="3">
                  <c:v>9661.5222639999993</c:v>
                </c:pt>
                <c:pt idx="4">
                  <c:v>11617.699708</c:v>
                </c:pt>
                <c:pt idx="5">
                  <c:v>12911.049536</c:v>
                </c:pt>
                <c:pt idx="6">
                  <c:v>12429.969076000003</c:v>
                </c:pt>
                <c:pt idx="7">
                  <c:v>13775.183992000002</c:v>
                </c:pt>
                <c:pt idx="8">
                  <c:v>15858.089103</c:v>
                </c:pt>
                <c:pt idx="9">
                  <c:v>15926.293361000002</c:v>
                </c:pt>
                <c:pt idx="11">
                  <c:v>7841.8123699999996</c:v>
                </c:pt>
                <c:pt idx="12">
                  <c:v>8797.4951819999987</c:v>
                </c:pt>
                <c:pt idx="13">
                  <c:v>9984.0836639999998</c:v>
                </c:pt>
                <c:pt idx="14">
                  <c:v>11628.423460000004</c:v>
                </c:pt>
                <c:pt idx="15">
                  <c:v>15379.136019000003</c:v>
                </c:pt>
                <c:pt idx="16">
                  <c:v>20420.603120999993</c:v>
                </c:pt>
                <c:pt idx="17">
                  <c:v>19201.976504999995</c:v>
                </c:pt>
                <c:pt idx="18">
                  <c:v>24570.742749000001</c:v>
                </c:pt>
                <c:pt idx="19">
                  <c:v>28618.438946999999</c:v>
                </c:pt>
                <c:pt idx="20">
                  <c:v>30145.660719</c:v>
                </c:pt>
                <c:pt idx="22">
                  <c:v>-194.77431799999886</c:v>
                </c:pt>
                <c:pt idx="23">
                  <c:v>-196.41888699999799</c:v>
                </c:pt>
                <c:pt idx="24">
                  <c:v>-638.82012499999837</c:v>
                </c:pt>
                <c:pt idx="25">
                  <c:v>-1966.9011960000043</c:v>
                </c:pt>
                <c:pt idx="26">
                  <c:v>-3761.4363110000031</c:v>
                </c:pt>
                <c:pt idx="27">
                  <c:v>-7509.5535849999924</c:v>
                </c:pt>
                <c:pt idx="28">
                  <c:v>-6772.007428999992</c:v>
                </c:pt>
                <c:pt idx="29">
                  <c:v>-10795.558756999999</c:v>
                </c:pt>
                <c:pt idx="30">
                  <c:v>-12760.349843999998</c:v>
                </c:pt>
                <c:pt idx="31">
                  <c:v>-14219.367357999998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COMESA!$A$6</c:f>
              <c:strCache>
                <c:ptCount val="1"/>
                <c:pt idx="0">
                  <c:v>Food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COMESA!$B$2:$AG$3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COMESA!$B$6:$AG$6</c:f>
              <c:numCache>
                <c:formatCode>0</c:formatCode>
                <c:ptCount val="32"/>
                <c:pt idx="0">
                  <c:v>6226.8433329999998</c:v>
                </c:pt>
                <c:pt idx="1">
                  <c:v>6887.5418520000003</c:v>
                </c:pt>
                <c:pt idx="2">
                  <c:v>7456.9727480000001</c:v>
                </c:pt>
                <c:pt idx="3">
                  <c:v>7843.4209030000011</c:v>
                </c:pt>
                <c:pt idx="4">
                  <c:v>9578.8251280000004</c:v>
                </c:pt>
                <c:pt idx="5">
                  <c:v>10610.663321</c:v>
                </c:pt>
                <c:pt idx="6">
                  <c:v>10580.399866</c:v>
                </c:pt>
                <c:pt idx="7">
                  <c:v>11638.604813</c:v>
                </c:pt>
                <c:pt idx="8">
                  <c:v>13266.539048999997</c:v>
                </c:pt>
                <c:pt idx="9">
                  <c:v>13397.685871000001</c:v>
                </c:pt>
                <c:pt idx="11">
                  <c:v>6803.6244979999992</c:v>
                </c:pt>
                <c:pt idx="12">
                  <c:v>7732.4181790000002</c:v>
                </c:pt>
                <c:pt idx="13">
                  <c:v>8748.5483060000006</c:v>
                </c:pt>
                <c:pt idx="14">
                  <c:v>10166.457674000003</c:v>
                </c:pt>
                <c:pt idx="15">
                  <c:v>13495.447556000005</c:v>
                </c:pt>
                <c:pt idx="16">
                  <c:v>18159.178599999996</c:v>
                </c:pt>
                <c:pt idx="17">
                  <c:v>17052.37598199999</c:v>
                </c:pt>
                <c:pt idx="18">
                  <c:v>21968.124737000002</c:v>
                </c:pt>
                <c:pt idx="19">
                  <c:v>26241.015928000001</c:v>
                </c:pt>
                <c:pt idx="20">
                  <c:v>27389.565660999997</c:v>
                </c:pt>
                <c:pt idx="22">
                  <c:v>-576.78116499999942</c:v>
                </c:pt>
                <c:pt idx="23">
                  <c:v>-844.87632699999995</c:v>
                </c:pt>
                <c:pt idx="24">
                  <c:v>-1291.5755580000005</c:v>
                </c:pt>
                <c:pt idx="25">
                  <c:v>-2323.0367710000019</c:v>
                </c:pt>
                <c:pt idx="26">
                  <c:v>-3916.6224280000042</c:v>
                </c:pt>
                <c:pt idx="27">
                  <c:v>-7548.5152789999956</c:v>
                </c:pt>
                <c:pt idx="28">
                  <c:v>-6471.9761159999907</c:v>
                </c:pt>
                <c:pt idx="29">
                  <c:v>-10329.519924000002</c:v>
                </c:pt>
                <c:pt idx="30">
                  <c:v>-12974.476879000003</c:v>
                </c:pt>
                <c:pt idx="31">
                  <c:v>-13991.879789999995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COMESA!$A$7</c:f>
              <c:strCache>
                <c:ptCount val="1"/>
                <c:pt idx="0">
                  <c:v>Fuels and Minerals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COMESA!$B$2:$AG$3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COMESA!$B$7:$AG$7</c:f>
              <c:numCache>
                <c:formatCode>0</c:formatCode>
                <c:ptCount val="32"/>
                <c:pt idx="0">
                  <c:v>20805.728085000006</c:v>
                </c:pt>
                <c:pt idx="1">
                  <c:v>29827.247720000007</c:v>
                </c:pt>
                <c:pt idx="2">
                  <c:v>43875.668026000007</c:v>
                </c:pt>
                <c:pt idx="3">
                  <c:v>59465.886727000005</c:v>
                </c:pt>
                <c:pt idx="4">
                  <c:v>69314.419819999996</c:v>
                </c:pt>
                <c:pt idx="5">
                  <c:v>95458.229740999988</c:v>
                </c:pt>
                <c:pt idx="6">
                  <c:v>60425.639430000003</c:v>
                </c:pt>
                <c:pt idx="7">
                  <c:v>78130.650254999986</c:v>
                </c:pt>
                <c:pt idx="8">
                  <c:v>58740.689384999998</c:v>
                </c:pt>
                <c:pt idx="9">
                  <c:v>96857.282813000027</c:v>
                </c:pt>
                <c:pt idx="11">
                  <c:v>3798.4974360000006</c:v>
                </c:pt>
                <c:pt idx="12">
                  <c:v>3486.825758</c:v>
                </c:pt>
                <c:pt idx="13">
                  <c:v>8082.4100539999999</c:v>
                </c:pt>
                <c:pt idx="14">
                  <c:v>13324.136855999997</c:v>
                </c:pt>
                <c:pt idx="15">
                  <c:v>11531.619349000004</c:v>
                </c:pt>
                <c:pt idx="16">
                  <c:v>13237.626713000001</c:v>
                </c:pt>
                <c:pt idx="17">
                  <c:v>9100.6912359999988</c:v>
                </c:pt>
                <c:pt idx="18">
                  <c:v>13483.943275</c:v>
                </c:pt>
                <c:pt idx="19">
                  <c:v>12913.392567999997</c:v>
                </c:pt>
                <c:pt idx="20">
                  <c:v>16572.687632000001</c:v>
                </c:pt>
                <c:pt idx="22">
                  <c:v>17007.230649000005</c:v>
                </c:pt>
                <c:pt idx="23">
                  <c:v>26340.421962000008</c:v>
                </c:pt>
                <c:pt idx="24">
                  <c:v>35793.257972000007</c:v>
                </c:pt>
                <c:pt idx="25">
                  <c:v>46141.749871000007</c:v>
                </c:pt>
                <c:pt idx="26">
                  <c:v>57782.800470999995</c:v>
                </c:pt>
                <c:pt idx="27">
                  <c:v>82220.603027999983</c:v>
                </c:pt>
                <c:pt idx="28">
                  <c:v>51324.948194000004</c:v>
                </c:pt>
                <c:pt idx="29">
                  <c:v>64646.706979999988</c:v>
                </c:pt>
                <c:pt idx="30">
                  <c:v>45827.296817000002</c:v>
                </c:pt>
                <c:pt idx="31">
                  <c:v>80284.595181000026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COMESA!$A$8</c:f>
              <c:strCache>
                <c:ptCount val="1"/>
                <c:pt idx="0">
                  <c:v>Fuels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COMESA!$B$2:$AG$3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COMESA!$B$8:$AG$8</c:f>
              <c:numCache>
                <c:formatCode>0</c:formatCode>
                <c:ptCount val="32"/>
                <c:pt idx="0">
                  <c:v>19146.044714</c:v>
                </c:pt>
                <c:pt idx="1">
                  <c:v>27072.771252999999</c:v>
                </c:pt>
                <c:pt idx="2">
                  <c:v>39901.598867000001</c:v>
                </c:pt>
                <c:pt idx="3">
                  <c:v>54242.273846999997</c:v>
                </c:pt>
                <c:pt idx="4">
                  <c:v>62220.306059999995</c:v>
                </c:pt>
                <c:pt idx="5">
                  <c:v>86134.853218999997</c:v>
                </c:pt>
                <c:pt idx="6">
                  <c:v>53936.600119000002</c:v>
                </c:pt>
                <c:pt idx="7">
                  <c:v>67065.62200399999</c:v>
                </c:pt>
                <c:pt idx="8">
                  <c:v>45689.088340000009</c:v>
                </c:pt>
                <c:pt idx="9">
                  <c:v>84708.71336200001</c:v>
                </c:pt>
                <c:pt idx="11">
                  <c:v>3019.594756</c:v>
                </c:pt>
                <c:pt idx="12">
                  <c:v>2317.1551440000003</c:v>
                </c:pt>
                <c:pt idx="13">
                  <c:v>6385.2416820000017</c:v>
                </c:pt>
                <c:pt idx="14">
                  <c:v>10724.015853999999</c:v>
                </c:pt>
                <c:pt idx="15">
                  <c:v>8551.5466460000007</c:v>
                </c:pt>
                <c:pt idx="16">
                  <c:v>8905.4801279999992</c:v>
                </c:pt>
                <c:pt idx="17">
                  <c:v>6297.296264999999</c:v>
                </c:pt>
                <c:pt idx="18">
                  <c:v>9314.6643930000009</c:v>
                </c:pt>
                <c:pt idx="19">
                  <c:v>8882.3860139999997</c:v>
                </c:pt>
                <c:pt idx="20">
                  <c:v>12980.075367999998</c:v>
                </c:pt>
                <c:pt idx="22">
                  <c:v>16126.449957999999</c:v>
                </c:pt>
                <c:pt idx="23">
                  <c:v>24755.616108999999</c:v>
                </c:pt>
                <c:pt idx="24">
                  <c:v>33516.357185000001</c:v>
                </c:pt>
                <c:pt idx="25">
                  <c:v>43518.257992999999</c:v>
                </c:pt>
                <c:pt idx="26">
                  <c:v>53668.759413999993</c:v>
                </c:pt>
                <c:pt idx="27">
                  <c:v>77229.373091000001</c:v>
                </c:pt>
                <c:pt idx="28">
                  <c:v>47639.303854000005</c:v>
                </c:pt>
                <c:pt idx="29">
                  <c:v>57750.957610999991</c:v>
                </c:pt>
                <c:pt idx="30">
                  <c:v>36806.702326000013</c:v>
                </c:pt>
                <c:pt idx="31">
                  <c:v>71728.637994000019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COMESA!$A$9</c:f>
              <c:strCache>
                <c:ptCount val="1"/>
                <c:pt idx="0">
                  <c:v>Manifactures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COMESA!$B$2:$AG$3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COMESA!$B$9:$AG$9</c:f>
              <c:numCache>
                <c:formatCode>0</c:formatCode>
                <c:ptCount val="32"/>
                <c:pt idx="0">
                  <c:v>8734.2099350000008</c:v>
                </c:pt>
                <c:pt idx="1">
                  <c:v>10826.283923000001</c:v>
                </c:pt>
                <c:pt idx="2">
                  <c:v>11870.421131999999</c:v>
                </c:pt>
                <c:pt idx="3">
                  <c:v>14298.853975000005</c:v>
                </c:pt>
                <c:pt idx="4">
                  <c:v>16599.872926999997</c:v>
                </c:pt>
                <c:pt idx="5">
                  <c:v>19227.876598000003</c:v>
                </c:pt>
                <c:pt idx="6">
                  <c:v>14734.368780000003</c:v>
                </c:pt>
                <c:pt idx="7">
                  <c:v>17603.166343999997</c:v>
                </c:pt>
                <c:pt idx="8">
                  <c:v>18122.355557999996</c:v>
                </c:pt>
                <c:pt idx="9">
                  <c:v>17603.215759999999</c:v>
                </c:pt>
                <c:pt idx="11">
                  <c:v>26947.267448999999</c:v>
                </c:pt>
                <c:pt idx="12">
                  <c:v>34050.965741000007</c:v>
                </c:pt>
                <c:pt idx="13">
                  <c:v>41302.741538000017</c:v>
                </c:pt>
                <c:pt idx="14">
                  <c:v>49214.872861999997</c:v>
                </c:pt>
                <c:pt idx="15">
                  <c:v>60873.350027999986</c:v>
                </c:pt>
                <c:pt idx="16">
                  <c:v>77031.504685999986</c:v>
                </c:pt>
                <c:pt idx="17">
                  <c:v>74999.25224999999</c:v>
                </c:pt>
                <c:pt idx="18">
                  <c:v>80301.472919000007</c:v>
                </c:pt>
                <c:pt idx="19">
                  <c:v>73500.525998000012</c:v>
                </c:pt>
                <c:pt idx="20">
                  <c:v>87932.136620999998</c:v>
                </c:pt>
                <c:pt idx="22">
                  <c:v>-18213.057514</c:v>
                </c:pt>
                <c:pt idx="23">
                  <c:v>-23224.681818000005</c:v>
                </c:pt>
                <c:pt idx="24">
                  <c:v>-29432.320406000017</c:v>
                </c:pt>
                <c:pt idx="25">
                  <c:v>-34916.018886999991</c:v>
                </c:pt>
                <c:pt idx="26">
                  <c:v>-44273.477100999989</c:v>
                </c:pt>
                <c:pt idx="27">
                  <c:v>-57803.628087999983</c:v>
                </c:pt>
                <c:pt idx="28">
                  <c:v>-60264.883469999986</c:v>
                </c:pt>
                <c:pt idx="29">
                  <c:v>-62698.30657500001</c:v>
                </c:pt>
                <c:pt idx="30">
                  <c:v>-55378.170440000016</c:v>
                </c:pt>
                <c:pt idx="31">
                  <c:v>-70328.920860999991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COMESA!$A$10</c:f>
              <c:strCache>
                <c:ptCount val="1"/>
                <c:pt idx="0">
                  <c:v>Machinery and transport equipment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COMESA!$B$2:$AG$3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COMESA!$B$10:$AG$10</c:f>
              <c:numCache>
                <c:formatCode>0</c:formatCode>
                <c:ptCount val="32"/>
                <c:pt idx="0">
                  <c:v>765.6289119999999</c:v>
                </c:pt>
                <c:pt idx="1">
                  <c:v>969.03943900000002</c:v>
                </c:pt>
                <c:pt idx="2">
                  <c:v>1262.4555960000002</c:v>
                </c:pt>
                <c:pt idx="3">
                  <c:v>1746.7053379999998</c:v>
                </c:pt>
                <c:pt idx="4">
                  <c:v>2053.5933199999999</c:v>
                </c:pt>
                <c:pt idx="5">
                  <c:v>2847.2343369999994</c:v>
                </c:pt>
                <c:pt idx="6">
                  <c:v>2061.1404779999998</c:v>
                </c:pt>
                <c:pt idx="7">
                  <c:v>2268.1627360000007</c:v>
                </c:pt>
                <c:pt idx="8">
                  <c:v>1991.232039</c:v>
                </c:pt>
                <c:pt idx="9">
                  <c:v>2054.0628030000003</c:v>
                </c:pt>
                <c:pt idx="11">
                  <c:v>12763.827791000002</c:v>
                </c:pt>
                <c:pt idx="12">
                  <c:v>16418.805218000001</c:v>
                </c:pt>
                <c:pt idx="13">
                  <c:v>19869.323529000001</c:v>
                </c:pt>
                <c:pt idx="14">
                  <c:v>23984.189267000002</c:v>
                </c:pt>
                <c:pt idx="15">
                  <c:v>29334.374313</c:v>
                </c:pt>
                <c:pt idx="16">
                  <c:v>37707.983360999991</c:v>
                </c:pt>
                <c:pt idx="17">
                  <c:v>35352.231440999996</c:v>
                </c:pt>
                <c:pt idx="18">
                  <c:v>37768.389319000009</c:v>
                </c:pt>
                <c:pt idx="19">
                  <c:v>32437.492421000006</c:v>
                </c:pt>
                <c:pt idx="20">
                  <c:v>37869.240072999986</c:v>
                </c:pt>
                <c:pt idx="22">
                  <c:v>-11998.198879000001</c:v>
                </c:pt>
                <c:pt idx="23">
                  <c:v>-15449.765779000001</c:v>
                </c:pt>
                <c:pt idx="24">
                  <c:v>-18606.867933000001</c:v>
                </c:pt>
                <c:pt idx="25">
                  <c:v>-22237.483929000002</c:v>
                </c:pt>
                <c:pt idx="26">
                  <c:v>-27280.780993</c:v>
                </c:pt>
                <c:pt idx="27">
                  <c:v>-34860.74902399999</c:v>
                </c:pt>
                <c:pt idx="28">
                  <c:v>-33291.090962999995</c:v>
                </c:pt>
                <c:pt idx="29">
                  <c:v>-35500.226583000011</c:v>
                </c:pt>
                <c:pt idx="30">
                  <c:v>-30446.260382000008</c:v>
                </c:pt>
                <c:pt idx="31">
                  <c:v>-35815.177269999986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COMESA!$A$11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COMESA!$B$2:$AG$3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COMESA!$B$11:$AG$11</c:f>
              <c:numCache>
                <c:formatCode>0</c:formatCode>
                <c:ptCount val="32"/>
                <c:pt idx="0">
                  <c:v>713.00287099999991</c:v>
                </c:pt>
                <c:pt idx="1">
                  <c:v>804.97743799999989</c:v>
                </c:pt>
                <c:pt idx="2">
                  <c:v>834.04019800000003</c:v>
                </c:pt>
                <c:pt idx="3">
                  <c:v>908.0796459999998</c:v>
                </c:pt>
                <c:pt idx="4">
                  <c:v>1012.3136420000001</c:v>
                </c:pt>
                <c:pt idx="5">
                  <c:v>1036.4792649999999</c:v>
                </c:pt>
                <c:pt idx="6">
                  <c:v>975.40705400000002</c:v>
                </c:pt>
                <c:pt idx="7">
                  <c:v>1306.3061760000005</c:v>
                </c:pt>
                <c:pt idx="8">
                  <c:v>1480.68094</c:v>
                </c:pt>
                <c:pt idx="9">
                  <c:v>1318.8198509999995</c:v>
                </c:pt>
                <c:pt idx="11">
                  <c:v>1584.4312049999999</c:v>
                </c:pt>
                <c:pt idx="12">
                  <c:v>1882.9842239999998</c:v>
                </c:pt>
                <c:pt idx="13">
                  <c:v>2205.8065839999999</c:v>
                </c:pt>
                <c:pt idx="14">
                  <c:v>2715.6841119999999</c:v>
                </c:pt>
                <c:pt idx="15">
                  <c:v>3112.0584210000002</c:v>
                </c:pt>
                <c:pt idx="16">
                  <c:v>3967.9176619999998</c:v>
                </c:pt>
                <c:pt idx="17">
                  <c:v>3401.3356420000005</c:v>
                </c:pt>
                <c:pt idx="18">
                  <c:v>4076.1626169999995</c:v>
                </c:pt>
                <c:pt idx="19">
                  <c:v>4479.9472910000004</c:v>
                </c:pt>
                <c:pt idx="20">
                  <c:v>5349.4197809999987</c:v>
                </c:pt>
                <c:pt idx="22">
                  <c:v>-871.42833399999995</c:v>
                </c:pt>
                <c:pt idx="23">
                  <c:v>-1078.0067859999999</c:v>
                </c:pt>
                <c:pt idx="24">
                  <c:v>-1371.7663859999998</c:v>
                </c:pt>
                <c:pt idx="25">
                  <c:v>-1807.6044660000002</c:v>
                </c:pt>
                <c:pt idx="26">
                  <c:v>-2099.7447790000001</c:v>
                </c:pt>
                <c:pt idx="27">
                  <c:v>-2931.4383969999999</c:v>
                </c:pt>
                <c:pt idx="28">
                  <c:v>-2425.9285880000007</c:v>
                </c:pt>
                <c:pt idx="29">
                  <c:v>-2769.856440999999</c:v>
                </c:pt>
                <c:pt idx="30">
                  <c:v>-2999.2663510000002</c:v>
                </c:pt>
                <c:pt idx="31">
                  <c:v>-4030.5999299999994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COMESA!$A$12</c:f>
              <c:strCache>
                <c:ptCount val="1"/>
                <c:pt idx="0">
                  <c:v>Clothing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multiLvlStrRef>
              <c:f>COMESA!$B$2:$AG$3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COMESA!$B$12:$AG$12</c:f>
              <c:numCache>
                <c:formatCode>0</c:formatCode>
                <c:ptCount val="32"/>
                <c:pt idx="0">
                  <c:v>2550.0462719999991</c:v>
                </c:pt>
                <c:pt idx="1">
                  <c:v>3044.1067330000005</c:v>
                </c:pt>
                <c:pt idx="2">
                  <c:v>2785.4604630000003</c:v>
                </c:pt>
                <c:pt idx="3">
                  <c:v>3197.894096</c:v>
                </c:pt>
                <c:pt idx="4">
                  <c:v>3606.7451419999993</c:v>
                </c:pt>
                <c:pt idx="5">
                  <c:v>3837.8333349999998</c:v>
                </c:pt>
                <c:pt idx="6">
                  <c:v>3340.6509099999994</c:v>
                </c:pt>
                <c:pt idx="7">
                  <c:v>3218.5549710000005</c:v>
                </c:pt>
                <c:pt idx="8">
                  <c:v>3663.4167649999995</c:v>
                </c:pt>
                <c:pt idx="9">
                  <c:v>3526.4762749999995</c:v>
                </c:pt>
                <c:pt idx="11">
                  <c:v>554.99485600000003</c:v>
                </c:pt>
                <c:pt idx="12">
                  <c:v>731.49819700000023</c:v>
                </c:pt>
                <c:pt idx="13">
                  <c:v>818.01046699999995</c:v>
                </c:pt>
                <c:pt idx="14">
                  <c:v>1131.949791</c:v>
                </c:pt>
                <c:pt idx="15">
                  <c:v>1683.6309680000002</c:v>
                </c:pt>
                <c:pt idx="16">
                  <c:v>1572.4594589999999</c:v>
                </c:pt>
                <c:pt idx="17">
                  <c:v>1851.2865419999998</c:v>
                </c:pt>
                <c:pt idx="18">
                  <c:v>2050.061205</c:v>
                </c:pt>
                <c:pt idx="19">
                  <c:v>2306.016138</c:v>
                </c:pt>
                <c:pt idx="20">
                  <c:v>3321.4252839999999</c:v>
                </c:pt>
                <c:pt idx="22">
                  <c:v>1995.0514159999991</c:v>
                </c:pt>
                <c:pt idx="23">
                  <c:v>2312.6085360000002</c:v>
                </c:pt>
                <c:pt idx="24">
                  <c:v>1967.4499960000003</c:v>
                </c:pt>
                <c:pt idx="25">
                  <c:v>2065.944305</c:v>
                </c:pt>
                <c:pt idx="26">
                  <c:v>1923.1141739999991</c:v>
                </c:pt>
                <c:pt idx="27">
                  <c:v>2265.3738759999997</c:v>
                </c:pt>
                <c:pt idx="28">
                  <c:v>1489.3643679999996</c:v>
                </c:pt>
                <c:pt idx="29">
                  <c:v>1168.4937660000005</c:v>
                </c:pt>
                <c:pt idx="30">
                  <c:v>1357.4006269999995</c:v>
                </c:pt>
                <c:pt idx="31">
                  <c:v>205.05099099999961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61731568"/>
        <c:axId val="-1861739184"/>
      </c:lineChart>
      <c:catAx>
        <c:axId val="-186173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173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173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17315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1179221839849336E-3"/>
          <c:y val="0.93249298086105248"/>
          <c:w val="0.95090020605152092"/>
          <c:h val="5.22894115359763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8496854559847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430840712113974E-2"/>
          <c:y val="0.17507171717324352"/>
          <c:w val="0.52779454526173109"/>
          <c:h val="0.7055920722436784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COMESA!$A$42:$A$49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COMESA!$K$42:$K$49</c:f>
              <c:numCache>
                <c:formatCode>0.0%</c:formatCode>
                <c:ptCount val="8"/>
                <c:pt idx="0">
                  <c:v>0.1701781106202846</c:v>
                </c:pt>
                <c:pt idx="1">
                  <c:v>0.15065776005631204</c:v>
                </c:pt>
                <c:pt idx="2">
                  <c:v>0.41898153537239385</c:v>
                </c:pt>
                <c:pt idx="3">
                  <c:v>0.3608376034146184</c:v>
                </c:pt>
                <c:pt idx="4">
                  <c:v>0.38982081898803045</c:v>
                </c:pt>
                <c:pt idx="5">
                  <c:v>0.14746655289162963</c:v>
                </c:pt>
                <c:pt idx="6">
                  <c:v>2.4630785570036784E-2</c:v>
                </c:pt>
                <c:pt idx="7">
                  <c:v>2.5294411150887333E-2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03962004749414"/>
          <c:y val="1.3262877949274908E-2"/>
          <c:w val="0.24008707244927718"/>
          <c:h val="0.970852356983228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55882678663456E-2"/>
          <c:y val="5.6646770846561938E-2"/>
          <c:w val="0.91814586004183507"/>
          <c:h val="0.82791434314205903"/>
        </c:manualLayout>
      </c:layout>
      <c:lineChart>
        <c:grouping val="standard"/>
        <c:varyColors val="0"/>
        <c:ser>
          <c:idx val="1"/>
          <c:order val="0"/>
          <c:tx>
            <c:strRef>
              <c:f>EAC!$A$5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EAC!$B$2:$AG$3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EAC!$B$5:$AG$5</c:f>
              <c:numCache>
                <c:formatCode>0</c:formatCode>
                <c:ptCount val="32"/>
                <c:pt idx="0">
                  <c:v>2491.486582</c:v>
                </c:pt>
                <c:pt idx="1">
                  <c:v>2787.6376249999998</c:v>
                </c:pt>
                <c:pt idx="2">
                  <c:v>3202.2159469999997</c:v>
                </c:pt>
                <c:pt idx="3">
                  <c:v>3372.0819200000005</c:v>
                </c:pt>
                <c:pt idx="4">
                  <c:v>3925.5873390000002</c:v>
                </c:pt>
                <c:pt idx="5">
                  <c:v>4792.7416290000001</c:v>
                </c:pt>
                <c:pt idx="6">
                  <c:v>4680.4903860000004</c:v>
                </c:pt>
                <c:pt idx="7">
                  <c:v>4932.971372</c:v>
                </c:pt>
                <c:pt idx="8">
                  <c:v>5768.1544750000003</c:v>
                </c:pt>
                <c:pt idx="9">
                  <c:v>5878.1108860000004</c:v>
                </c:pt>
                <c:pt idx="11">
                  <c:v>898.79107199999999</c:v>
                </c:pt>
                <c:pt idx="12">
                  <c:v>1187.6267230000001</c:v>
                </c:pt>
                <c:pt idx="13">
                  <c:v>1178.8694619999999</c:v>
                </c:pt>
                <c:pt idx="14">
                  <c:v>1749.2683099999999</c:v>
                </c:pt>
                <c:pt idx="15">
                  <c:v>1981.8403210000001</c:v>
                </c:pt>
                <c:pt idx="16">
                  <c:v>2274.2537950000001</c:v>
                </c:pt>
                <c:pt idx="17">
                  <c:v>2592.9546650000002</c:v>
                </c:pt>
                <c:pt idx="18">
                  <c:v>2727.2174619999996</c:v>
                </c:pt>
                <c:pt idx="19">
                  <c:v>3498.8219050000007</c:v>
                </c:pt>
                <c:pt idx="20">
                  <c:v>3657.9068440000001</c:v>
                </c:pt>
                <c:pt idx="22">
                  <c:v>1592.69551</c:v>
                </c:pt>
                <c:pt idx="23">
                  <c:v>1600.0109019999998</c:v>
                </c:pt>
                <c:pt idx="24">
                  <c:v>2023.3464849999998</c:v>
                </c:pt>
                <c:pt idx="25">
                  <c:v>1622.8136100000006</c:v>
                </c:pt>
                <c:pt idx="26">
                  <c:v>1943.747018</c:v>
                </c:pt>
                <c:pt idx="27">
                  <c:v>2518.487834</c:v>
                </c:pt>
                <c:pt idx="28">
                  <c:v>2087.5357210000002</c:v>
                </c:pt>
                <c:pt idx="29">
                  <c:v>2205.7539100000004</c:v>
                </c:pt>
                <c:pt idx="30">
                  <c:v>2269.3325699999996</c:v>
                </c:pt>
                <c:pt idx="31">
                  <c:v>2220.2040420000003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EAC!$A$6</c:f>
              <c:strCache>
                <c:ptCount val="1"/>
                <c:pt idx="0">
                  <c:v>Food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EAC!$B$2:$AG$3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EAC!$B$6:$AG$6</c:f>
              <c:numCache>
                <c:formatCode>0</c:formatCode>
                <c:ptCount val="32"/>
                <c:pt idx="0">
                  <c:v>1954.1777269999998</c:v>
                </c:pt>
                <c:pt idx="1">
                  <c:v>2111.2644599999999</c:v>
                </c:pt>
                <c:pt idx="2">
                  <c:v>2433.3476329999999</c:v>
                </c:pt>
                <c:pt idx="3">
                  <c:v>2540.2396170000002</c:v>
                </c:pt>
                <c:pt idx="4">
                  <c:v>3021.233338</c:v>
                </c:pt>
                <c:pt idx="5">
                  <c:v>3701.6429330000005</c:v>
                </c:pt>
                <c:pt idx="6">
                  <c:v>3693.8777490000002</c:v>
                </c:pt>
                <c:pt idx="7">
                  <c:v>3928.641721</c:v>
                </c:pt>
                <c:pt idx="8">
                  <c:v>4647.5584120000003</c:v>
                </c:pt>
                <c:pt idx="9">
                  <c:v>4676.1832220000006</c:v>
                </c:pt>
                <c:pt idx="11">
                  <c:v>741.50570699999992</c:v>
                </c:pt>
                <c:pt idx="12">
                  <c:v>1014.090677</c:v>
                </c:pt>
                <c:pt idx="13">
                  <c:v>997.32198399999993</c:v>
                </c:pt>
                <c:pt idx="14">
                  <c:v>1547.9787020000001</c:v>
                </c:pt>
                <c:pt idx="15">
                  <c:v>1738.2750310000001</c:v>
                </c:pt>
                <c:pt idx="16">
                  <c:v>1991.71975</c:v>
                </c:pt>
                <c:pt idx="17">
                  <c:v>2301.3713729999999</c:v>
                </c:pt>
                <c:pt idx="18">
                  <c:v>2384.7725799999998</c:v>
                </c:pt>
                <c:pt idx="19">
                  <c:v>3124.091019</c:v>
                </c:pt>
                <c:pt idx="20">
                  <c:v>3239.1948319999997</c:v>
                </c:pt>
                <c:pt idx="22">
                  <c:v>1212.67202</c:v>
                </c:pt>
                <c:pt idx="23">
                  <c:v>1097.1737829999997</c:v>
                </c:pt>
                <c:pt idx="24">
                  <c:v>1436.0256489999999</c:v>
                </c:pt>
                <c:pt idx="25">
                  <c:v>992.26091500000007</c:v>
                </c:pt>
                <c:pt idx="26">
                  <c:v>1282.9583069999999</c:v>
                </c:pt>
                <c:pt idx="27">
                  <c:v>1709.9231830000006</c:v>
                </c:pt>
                <c:pt idx="28">
                  <c:v>1392.5063760000003</c:v>
                </c:pt>
                <c:pt idx="29">
                  <c:v>1543.8691410000001</c:v>
                </c:pt>
                <c:pt idx="30">
                  <c:v>1523.4673930000004</c:v>
                </c:pt>
                <c:pt idx="31">
                  <c:v>1436.9883900000009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EAC!$A$7</c:f>
              <c:strCache>
                <c:ptCount val="1"/>
                <c:pt idx="0">
                  <c:v>Fuels and Minerals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EAC!$B$2:$AG$3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EAC!$B$7:$AG$7</c:f>
              <c:numCache>
                <c:formatCode>0</c:formatCode>
                <c:ptCount val="32"/>
                <c:pt idx="0">
                  <c:v>494.97776799999997</c:v>
                </c:pt>
                <c:pt idx="1">
                  <c:v>895.05598599999996</c:v>
                </c:pt>
                <c:pt idx="2">
                  <c:v>714.10398899999996</c:v>
                </c:pt>
                <c:pt idx="3">
                  <c:v>664.75615500000004</c:v>
                </c:pt>
                <c:pt idx="4">
                  <c:v>745.10959200000002</c:v>
                </c:pt>
                <c:pt idx="5">
                  <c:v>823.99418800000012</c:v>
                </c:pt>
                <c:pt idx="6">
                  <c:v>689.81692100000009</c:v>
                </c:pt>
                <c:pt idx="7">
                  <c:v>1034.077092</c:v>
                </c:pt>
                <c:pt idx="8">
                  <c:v>1437.491227</c:v>
                </c:pt>
                <c:pt idx="9">
                  <c:v>961.42011000000002</c:v>
                </c:pt>
                <c:pt idx="11">
                  <c:v>992.83232199999998</c:v>
                </c:pt>
                <c:pt idx="12">
                  <c:v>575.41150300000004</c:v>
                </c:pt>
                <c:pt idx="13">
                  <c:v>1536.0734640000001</c:v>
                </c:pt>
                <c:pt idx="14">
                  <c:v>2231.4809130000003</c:v>
                </c:pt>
                <c:pt idx="15">
                  <c:v>2086.6694849999999</c:v>
                </c:pt>
                <c:pt idx="16">
                  <c:v>2357.7195699999997</c:v>
                </c:pt>
                <c:pt idx="17">
                  <c:v>1782.045486</c:v>
                </c:pt>
                <c:pt idx="18">
                  <c:v>3058.8823829999997</c:v>
                </c:pt>
                <c:pt idx="19">
                  <c:v>2585.8459809999999</c:v>
                </c:pt>
                <c:pt idx="20">
                  <c:v>4396.4281519999995</c:v>
                </c:pt>
                <c:pt idx="22">
                  <c:v>-497.85455400000001</c:v>
                </c:pt>
                <c:pt idx="23">
                  <c:v>319.64448299999992</c:v>
                </c:pt>
                <c:pt idx="24">
                  <c:v>-821.9694750000001</c:v>
                </c:pt>
                <c:pt idx="25">
                  <c:v>-1566.7247580000003</c:v>
                </c:pt>
                <c:pt idx="26">
                  <c:v>-1341.5598929999999</c:v>
                </c:pt>
                <c:pt idx="27">
                  <c:v>-1533.7253819999996</c:v>
                </c:pt>
                <c:pt idx="28">
                  <c:v>-1092.2285649999999</c:v>
                </c:pt>
                <c:pt idx="29">
                  <c:v>-2024.8052909999997</c:v>
                </c:pt>
                <c:pt idx="30">
                  <c:v>-1148.354754</c:v>
                </c:pt>
                <c:pt idx="31">
                  <c:v>-3435.0080419999995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EAC!$A$8</c:f>
              <c:strCache>
                <c:ptCount val="1"/>
                <c:pt idx="0">
                  <c:v>Fuels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EAC!$B$2:$AG$3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EAC!$B$8:$AG$8</c:f>
              <c:numCache>
                <c:formatCode>0</c:formatCode>
                <c:ptCount val="32"/>
                <c:pt idx="0">
                  <c:v>344.40727700000002</c:v>
                </c:pt>
                <c:pt idx="1">
                  <c:v>696.56962899999996</c:v>
                </c:pt>
                <c:pt idx="2">
                  <c:v>430.926131</c:v>
                </c:pt>
                <c:pt idx="3">
                  <c:v>275.424306</c:v>
                </c:pt>
                <c:pt idx="4">
                  <c:v>237.559056</c:v>
                </c:pt>
                <c:pt idx="5">
                  <c:v>294.29447099999999</c:v>
                </c:pt>
                <c:pt idx="6">
                  <c:v>272.27718099999998</c:v>
                </c:pt>
                <c:pt idx="7">
                  <c:v>299.81044099999997</c:v>
                </c:pt>
                <c:pt idx="8">
                  <c:v>314.07922799999994</c:v>
                </c:pt>
                <c:pt idx="9">
                  <c:v>140.782162</c:v>
                </c:pt>
                <c:pt idx="11">
                  <c:v>767.14346499999999</c:v>
                </c:pt>
                <c:pt idx="12">
                  <c:v>299.538049</c:v>
                </c:pt>
                <c:pt idx="13">
                  <c:v>1304.6902930000001</c:v>
                </c:pt>
                <c:pt idx="14">
                  <c:v>2000.6111280000002</c:v>
                </c:pt>
                <c:pt idx="15">
                  <c:v>1741.09563</c:v>
                </c:pt>
                <c:pt idx="16">
                  <c:v>2106.3576870000002</c:v>
                </c:pt>
                <c:pt idx="17">
                  <c:v>1560.546509</c:v>
                </c:pt>
                <c:pt idx="18">
                  <c:v>2794.1052810000001</c:v>
                </c:pt>
                <c:pt idx="19">
                  <c:v>2300.418079</c:v>
                </c:pt>
                <c:pt idx="20">
                  <c:v>4029.844196</c:v>
                </c:pt>
                <c:pt idx="22">
                  <c:v>-422.73618799999997</c:v>
                </c:pt>
                <c:pt idx="23">
                  <c:v>397.03157999999996</c:v>
                </c:pt>
                <c:pt idx="24">
                  <c:v>-873.76416200000017</c:v>
                </c:pt>
                <c:pt idx="25">
                  <c:v>-1725.1868220000001</c:v>
                </c:pt>
                <c:pt idx="26">
                  <c:v>-1503.536574</c:v>
                </c:pt>
                <c:pt idx="27">
                  <c:v>-1812.0632160000002</c:v>
                </c:pt>
                <c:pt idx="28">
                  <c:v>-1288.2693280000001</c:v>
                </c:pt>
                <c:pt idx="29">
                  <c:v>-2494.29484</c:v>
                </c:pt>
                <c:pt idx="30">
                  <c:v>-1986.338851</c:v>
                </c:pt>
                <c:pt idx="31">
                  <c:v>-3889.062034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EAC!$A$9</c:f>
              <c:strCache>
                <c:ptCount val="1"/>
                <c:pt idx="0">
                  <c:v>Manifactures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EAC!$B$2:$AG$3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EAC!$B$9:$AG$9</c:f>
              <c:numCache>
                <c:formatCode>0</c:formatCode>
                <c:ptCount val="32"/>
                <c:pt idx="0">
                  <c:v>852.56824999999992</c:v>
                </c:pt>
                <c:pt idx="1">
                  <c:v>1031.230683</c:v>
                </c:pt>
                <c:pt idx="2">
                  <c:v>1154.4782989999999</c:v>
                </c:pt>
                <c:pt idx="3">
                  <c:v>1319.2191479999999</c:v>
                </c:pt>
                <c:pt idx="4">
                  <c:v>1481.34097</c:v>
                </c:pt>
                <c:pt idx="5">
                  <c:v>2236.0192439999996</c:v>
                </c:pt>
                <c:pt idx="6">
                  <c:v>1753.6953639999999</c:v>
                </c:pt>
                <c:pt idx="7">
                  <c:v>1564.6311340000002</c:v>
                </c:pt>
                <c:pt idx="8">
                  <c:v>2068.9665989999999</c:v>
                </c:pt>
                <c:pt idx="9">
                  <c:v>2304.0407320000004</c:v>
                </c:pt>
                <c:pt idx="11">
                  <c:v>4299.6303160000007</c:v>
                </c:pt>
                <c:pt idx="12">
                  <c:v>5540.2242509999996</c:v>
                </c:pt>
                <c:pt idx="13">
                  <c:v>6945.6337609999991</c:v>
                </c:pt>
                <c:pt idx="14">
                  <c:v>8138.2007940000012</c:v>
                </c:pt>
                <c:pt idx="15">
                  <c:v>10780.738982000001</c:v>
                </c:pt>
                <c:pt idx="16">
                  <c:v>13276.999635000002</c:v>
                </c:pt>
                <c:pt idx="17">
                  <c:v>12312.420367999999</c:v>
                </c:pt>
                <c:pt idx="18">
                  <c:v>14378.896042000002</c:v>
                </c:pt>
                <c:pt idx="19">
                  <c:v>16949.484122000002</c:v>
                </c:pt>
                <c:pt idx="20">
                  <c:v>18392.401800000003</c:v>
                </c:pt>
                <c:pt idx="22">
                  <c:v>-3447.0620660000009</c:v>
                </c:pt>
                <c:pt idx="23">
                  <c:v>-4508.9935679999999</c:v>
                </c:pt>
                <c:pt idx="24">
                  <c:v>-5791.1554619999988</c:v>
                </c:pt>
                <c:pt idx="25">
                  <c:v>-6818.9816460000011</c:v>
                </c:pt>
                <c:pt idx="26">
                  <c:v>-9299.3980120000015</c:v>
                </c:pt>
                <c:pt idx="27">
                  <c:v>-11040.980391000003</c:v>
                </c:pt>
                <c:pt idx="28">
                  <c:v>-10558.725004</c:v>
                </c:pt>
                <c:pt idx="29">
                  <c:v>-12814.264908000001</c:v>
                </c:pt>
                <c:pt idx="30">
                  <c:v>-14880.517523000002</c:v>
                </c:pt>
                <c:pt idx="31">
                  <c:v>-16088.361068000002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EAC!$A$10</c:f>
              <c:strCache>
                <c:ptCount val="1"/>
                <c:pt idx="0">
                  <c:v>Machinery and transport equipment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EAC!$B$2:$AG$3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EAC!$B$10:$AG$10</c:f>
              <c:numCache>
                <c:formatCode>0</c:formatCode>
                <c:ptCount val="32"/>
                <c:pt idx="0">
                  <c:v>117.372579</c:v>
                </c:pt>
                <c:pt idx="1">
                  <c:v>123.24271300000001</c:v>
                </c:pt>
                <c:pt idx="2">
                  <c:v>132.12715400000002</c:v>
                </c:pt>
                <c:pt idx="3">
                  <c:v>141.63699800000001</c:v>
                </c:pt>
                <c:pt idx="4">
                  <c:v>201.05653900000001</c:v>
                </c:pt>
                <c:pt idx="5">
                  <c:v>510.71236799999997</c:v>
                </c:pt>
                <c:pt idx="6">
                  <c:v>352.88485600000001</c:v>
                </c:pt>
                <c:pt idx="7">
                  <c:v>258.70793399999997</c:v>
                </c:pt>
                <c:pt idx="8">
                  <c:v>293.42889000000002</c:v>
                </c:pt>
                <c:pt idx="9">
                  <c:v>510.80874999999997</c:v>
                </c:pt>
                <c:pt idx="11">
                  <c:v>1710.6864810000002</c:v>
                </c:pt>
                <c:pt idx="12">
                  <c:v>2344.778902</c:v>
                </c:pt>
                <c:pt idx="13">
                  <c:v>2993.646299</c:v>
                </c:pt>
                <c:pt idx="14">
                  <c:v>3505.5938960000003</c:v>
                </c:pt>
                <c:pt idx="15">
                  <c:v>4903.6769110000005</c:v>
                </c:pt>
                <c:pt idx="16">
                  <c:v>5915.5286559999995</c:v>
                </c:pt>
                <c:pt idx="17">
                  <c:v>5297.7488250000006</c:v>
                </c:pt>
                <c:pt idx="18">
                  <c:v>5829.7489599999999</c:v>
                </c:pt>
                <c:pt idx="19">
                  <c:v>7244.6401249999999</c:v>
                </c:pt>
                <c:pt idx="20">
                  <c:v>7969.2364560000005</c:v>
                </c:pt>
                <c:pt idx="22">
                  <c:v>-1593.3139020000001</c:v>
                </c:pt>
                <c:pt idx="23">
                  <c:v>-2221.5361889999999</c:v>
                </c:pt>
                <c:pt idx="24">
                  <c:v>-2861.5191450000002</c:v>
                </c:pt>
                <c:pt idx="25">
                  <c:v>-3363.9568980000004</c:v>
                </c:pt>
                <c:pt idx="26">
                  <c:v>-4702.6203720000003</c:v>
                </c:pt>
                <c:pt idx="27">
                  <c:v>-5404.816288</c:v>
                </c:pt>
                <c:pt idx="28">
                  <c:v>-4944.8639690000009</c:v>
                </c:pt>
                <c:pt idx="29">
                  <c:v>-5571.0410259999999</c:v>
                </c:pt>
                <c:pt idx="30">
                  <c:v>-6951.2112349999998</c:v>
                </c:pt>
                <c:pt idx="31">
                  <c:v>-7458.4277060000004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EAC!$A$11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EAC!$B$2:$AG$3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EAC!$B$11:$AG$11</c:f>
              <c:numCache>
                <c:formatCode>0</c:formatCode>
                <c:ptCount val="32"/>
                <c:pt idx="0">
                  <c:v>40.183437999999995</c:v>
                </c:pt>
                <c:pt idx="1">
                  <c:v>53.147909999999996</c:v>
                </c:pt>
                <c:pt idx="2">
                  <c:v>52.181890000000003</c:v>
                </c:pt>
                <c:pt idx="3">
                  <c:v>59.725861000000002</c:v>
                </c:pt>
                <c:pt idx="4">
                  <c:v>66.436776999999992</c:v>
                </c:pt>
                <c:pt idx="5">
                  <c:v>78.589641999999998</c:v>
                </c:pt>
                <c:pt idx="6">
                  <c:v>78.540759999999992</c:v>
                </c:pt>
                <c:pt idx="7">
                  <c:v>94.144206999999994</c:v>
                </c:pt>
                <c:pt idx="8">
                  <c:v>96.275136000000003</c:v>
                </c:pt>
                <c:pt idx="9">
                  <c:v>61.933351000000002</c:v>
                </c:pt>
                <c:pt idx="11">
                  <c:v>281.20918900000004</c:v>
                </c:pt>
                <c:pt idx="12">
                  <c:v>336.95950500000004</c:v>
                </c:pt>
                <c:pt idx="13">
                  <c:v>384.63292699999994</c:v>
                </c:pt>
                <c:pt idx="14">
                  <c:v>448.23609400000004</c:v>
                </c:pt>
                <c:pt idx="15">
                  <c:v>528.55890999999997</c:v>
                </c:pt>
                <c:pt idx="16">
                  <c:v>705.92364600000008</c:v>
                </c:pt>
                <c:pt idx="17">
                  <c:v>637.69641999999999</c:v>
                </c:pt>
                <c:pt idx="18">
                  <c:v>866.04376799999989</c:v>
                </c:pt>
                <c:pt idx="19">
                  <c:v>947.55179800000019</c:v>
                </c:pt>
                <c:pt idx="20">
                  <c:v>1076.3604639999999</c:v>
                </c:pt>
                <c:pt idx="22">
                  <c:v>-241.02575100000004</c:v>
                </c:pt>
                <c:pt idx="23">
                  <c:v>-283.81159500000001</c:v>
                </c:pt>
                <c:pt idx="24">
                  <c:v>-332.45103699999993</c:v>
                </c:pt>
                <c:pt idx="25">
                  <c:v>-388.51023300000003</c:v>
                </c:pt>
                <c:pt idx="26">
                  <c:v>-462.12213299999996</c:v>
                </c:pt>
                <c:pt idx="27">
                  <c:v>-627.33400400000005</c:v>
                </c:pt>
                <c:pt idx="28">
                  <c:v>-559.15566000000001</c:v>
                </c:pt>
                <c:pt idx="29">
                  <c:v>-771.89956099999995</c:v>
                </c:pt>
                <c:pt idx="30">
                  <c:v>-851.27666200000021</c:v>
                </c:pt>
                <c:pt idx="31">
                  <c:v>-1014.4271129999998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EAC!$A$12</c:f>
              <c:strCache>
                <c:ptCount val="1"/>
                <c:pt idx="0">
                  <c:v>Clothing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multiLvlStrRef>
              <c:f>EAC!$B$2:$AG$3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EAC!$B$12:$AG$12</c:f>
              <c:numCache>
                <c:formatCode>0</c:formatCode>
                <c:ptCount val="32"/>
                <c:pt idx="0">
                  <c:v>218.42695599999999</c:v>
                </c:pt>
                <c:pt idx="1">
                  <c:v>321.09057100000001</c:v>
                </c:pt>
                <c:pt idx="2">
                  <c:v>315.05334099999999</c:v>
                </c:pt>
                <c:pt idx="3">
                  <c:v>299.72715799999997</c:v>
                </c:pt>
                <c:pt idx="4">
                  <c:v>281.82502400000004</c:v>
                </c:pt>
                <c:pt idx="5">
                  <c:v>279.79713299999997</c:v>
                </c:pt>
                <c:pt idx="6">
                  <c:v>221.41654600000004</c:v>
                </c:pt>
                <c:pt idx="7">
                  <c:v>233.721958</c:v>
                </c:pt>
                <c:pt idx="8">
                  <c:v>305.51637699999998</c:v>
                </c:pt>
                <c:pt idx="9">
                  <c:v>293.00383999999997</c:v>
                </c:pt>
                <c:pt idx="11">
                  <c:v>92.501407</c:v>
                </c:pt>
                <c:pt idx="12">
                  <c:v>112.06829500000001</c:v>
                </c:pt>
                <c:pt idx="13">
                  <c:v>124.69712999999999</c:v>
                </c:pt>
                <c:pt idx="14">
                  <c:v>151.08913100000001</c:v>
                </c:pt>
                <c:pt idx="15">
                  <c:v>223.151533</c:v>
                </c:pt>
                <c:pt idx="16">
                  <c:v>263.78294300000005</c:v>
                </c:pt>
                <c:pt idx="17">
                  <c:v>242.38702599999999</c:v>
                </c:pt>
                <c:pt idx="18">
                  <c:v>315.12471899999991</c:v>
                </c:pt>
                <c:pt idx="19">
                  <c:v>312.10316700000004</c:v>
                </c:pt>
                <c:pt idx="20">
                  <c:v>395.15255999999999</c:v>
                </c:pt>
                <c:pt idx="22">
                  <c:v>125.92554899999999</c:v>
                </c:pt>
                <c:pt idx="23">
                  <c:v>209.02227600000001</c:v>
                </c:pt>
                <c:pt idx="24">
                  <c:v>190.356211</c:v>
                </c:pt>
                <c:pt idx="25">
                  <c:v>148.63802699999997</c:v>
                </c:pt>
                <c:pt idx="26">
                  <c:v>58.673491000000041</c:v>
                </c:pt>
                <c:pt idx="27">
                  <c:v>16.014189999999928</c:v>
                </c:pt>
                <c:pt idx="28">
                  <c:v>-20.970479999999952</c:v>
                </c:pt>
                <c:pt idx="29">
                  <c:v>-81.402760999999913</c:v>
                </c:pt>
                <c:pt idx="30">
                  <c:v>-6.5867900000000645</c:v>
                </c:pt>
                <c:pt idx="31">
                  <c:v>-102.14872000000003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61737552"/>
        <c:axId val="-1861735920"/>
      </c:lineChart>
      <c:catAx>
        <c:axId val="-186173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173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1735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17375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14636374137986E-3"/>
          <c:y val="0.93249298086105248"/>
          <c:w val="0.95090020605152092"/>
          <c:h val="5.22894115359763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626604618602692E-2"/>
          <c:y val="5.6646770846561938E-2"/>
          <c:w val="0.91507513810189589"/>
          <c:h val="0.82791434314205903"/>
        </c:manualLayout>
      </c:layout>
      <c:lineChart>
        <c:grouping val="standard"/>
        <c:varyColors val="0"/>
        <c:ser>
          <c:idx val="1"/>
          <c:order val="0"/>
          <c:tx>
            <c:strRef>
              <c:f>COMESA!$A$5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COMESA!$B$2:$AG$3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COMESA!$B$5:$AG$5</c:f>
              <c:numCache>
                <c:formatCode>0</c:formatCode>
                <c:ptCount val="32"/>
                <c:pt idx="0">
                  <c:v>7647.0380520000008</c:v>
                </c:pt>
                <c:pt idx="1">
                  <c:v>8601.0762950000008</c:v>
                </c:pt>
                <c:pt idx="2">
                  <c:v>9345.2635390000014</c:v>
                </c:pt>
                <c:pt idx="3">
                  <c:v>9661.5222639999993</c:v>
                </c:pt>
                <c:pt idx="4">
                  <c:v>11617.699708</c:v>
                </c:pt>
                <c:pt idx="5">
                  <c:v>12911.049536</c:v>
                </c:pt>
                <c:pt idx="6">
                  <c:v>12429.969076000003</c:v>
                </c:pt>
                <c:pt idx="7">
                  <c:v>13775.183992000002</c:v>
                </c:pt>
                <c:pt idx="8">
                  <c:v>15858.089103</c:v>
                </c:pt>
                <c:pt idx="9">
                  <c:v>15926.293361000002</c:v>
                </c:pt>
                <c:pt idx="11">
                  <c:v>7841.8123699999996</c:v>
                </c:pt>
                <c:pt idx="12">
                  <c:v>8797.4951819999987</c:v>
                </c:pt>
                <c:pt idx="13">
                  <c:v>9984.0836639999998</c:v>
                </c:pt>
                <c:pt idx="14">
                  <c:v>11628.423460000004</c:v>
                </c:pt>
                <c:pt idx="15">
                  <c:v>15379.136019000003</c:v>
                </c:pt>
                <c:pt idx="16">
                  <c:v>20420.603120999993</c:v>
                </c:pt>
                <c:pt idx="17">
                  <c:v>19201.976504999995</c:v>
                </c:pt>
                <c:pt idx="18">
                  <c:v>24570.742749000001</c:v>
                </c:pt>
                <c:pt idx="19">
                  <c:v>28618.438946999999</c:v>
                </c:pt>
                <c:pt idx="20">
                  <c:v>30145.660719</c:v>
                </c:pt>
                <c:pt idx="22">
                  <c:v>-194.77431799999886</c:v>
                </c:pt>
                <c:pt idx="23">
                  <c:v>-196.41888699999799</c:v>
                </c:pt>
                <c:pt idx="24">
                  <c:v>-638.82012499999837</c:v>
                </c:pt>
                <c:pt idx="25">
                  <c:v>-1966.9011960000043</c:v>
                </c:pt>
                <c:pt idx="26">
                  <c:v>-3761.4363110000031</c:v>
                </c:pt>
                <c:pt idx="27">
                  <c:v>-7509.5535849999924</c:v>
                </c:pt>
                <c:pt idx="28">
                  <c:v>-6772.007428999992</c:v>
                </c:pt>
                <c:pt idx="29">
                  <c:v>-10795.558756999999</c:v>
                </c:pt>
                <c:pt idx="30">
                  <c:v>-12760.349843999998</c:v>
                </c:pt>
                <c:pt idx="31">
                  <c:v>-14219.367357999998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COMESA!$A$6</c:f>
              <c:strCache>
                <c:ptCount val="1"/>
                <c:pt idx="0">
                  <c:v>Food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COMESA!$B$2:$AG$3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COMESA!$B$6:$AG$6</c:f>
              <c:numCache>
                <c:formatCode>0</c:formatCode>
                <c:ptCount val="32"/>
                <c:pt idx="0">
                  <c:v>6226.8433329999998</c:v>
                </c:pt>
                <c:pt idx="1">
                  <c:v>6887.5418520000003</c:v>
                </c:pt>
                <c:pt idx="2">
                  <c:v>7456.9727480000001</c:v>
                </c:pt>
                <c:pt idx="3">
                  <c:v>7843.4209030000011</c:v>
                </c:pt>
                <c:pt idx="4">
                  <c:v>9578.8251280000004</c:v>
                </c:pt>
                <c:pt idx="5">
                  <c:v>10610.663321</c:v>
                </c:pt>
                <c:pt idx="6">
                  <c:v>10580.399866</c:v>
                </c:pt>
                <c:pt idx="7">
                  <c:v>11638.604813</c:v>
                </c:pt>
                <c:pt idx="8">
                  <c:v>13266.539048999997</c:v>
                </c:pt>
                <c:pt idx="9">
                  <c:v>13397.685871000001</c:v>
                </c:pt>
                <c:pt idx="11">
                  <c:v>6803.6244979999992</c:v>
                </c:pt>
                <c:pt idx="12">
                  <c:v>7732.4181790000002</c:v>
                </c:pt>
                <c:pt idx="13">
                  <c:v>8748.5483060000006</c:v>
                </c:pt>
                <c:pt idx="14">
                  <c:v>10166.457674000003</c:v>
                </c:pt>
                <c:pt idx="15">
                  <c:v>13495.447556000005</c:v>
                </c:pt>
                <c:pt idx="16">
                  <c:v>18159.178599999996</c:v>
                </c:pt>
                <c:pt idx="17">
                  <c:v>17052.37598199999</c:v>
                </c:pt>
                <c:pt idx="18">
                  <c:v>21968.124737000002</c:v>
                </c:pt>
                <c:pt idx="19">
                  <c:v>26241.015928000001</c:v>
                </c:pt>
                <c:pt idx="20">
                  <c:v>27389.565660999997</c:v>
                </c:pt>
                <c:pt idx="22">
                  <c:v>-576.78116499999942</c:v>
                </c:pt>
                <c:pt idx="23">
                  <c:v>-844.87632699999995</c:v>
                </c:pt>
                <c:pt idx="24">
                  <c:v>-1291.5755580000005</c:v>
                </c:pt>
                <c:pt idx="25">
                  <c:v>-2323.0367710000019</c:v>
                </c:pt>
                <c:pt idx="26">
                  <c:v>-3916.6224280000042</c:v>
                </c:pt>
                <c:pt idx="27">
                  <c:v>-7548.5152789999956</c:v>
                </c:pt>
                <c:pt idx="28">
                  <c:v>-6471.9761159999907</c:v>
                </c:pt>
                <c:pt idx="29">
                  <c:v>-10329.519924000002</c:v>
                </c:pt>
                <c:pt idx="30">
                  <c:v>-12974.476879000003</c:v>
                </c:pt>
                <c:pt idx="31">
                  <c:v>-13991.879789999995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COMESA!$A$7</c:f>
              <c:strCache>
                <c:ptCount val="1"/>
                <c:pt idx="0">
                  <c:v>Fuels and Minerals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COMESA!$B$2:$AG$3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COMESA!$B$7:$AG$7</c:f>
              <c:numCache>
                <c:formatCode>0</c:formatCode>
                <c:ptCount val="32"/>
                <c:pt idx="0">
                  <c:v>20805.728085000006</c:v>
                </c:pt>
                <c:pt idx="1">
                  <c:v>29827.247720000007</c:v>
                </c:pt>
                <c:pt idx="2">
                  <c:v>43875.668026000007</c:v>
                </c:pt>
                <c:pt idx="3">
                  <c:v>59465.886727000005</c:v>
                </c:pt>
                <c:pt idx="4">
                  <c:v>69314.419819999996</c:v>
                </c:pt>
                <c:pt idx="5">
                  <c:v>95458.229740999988</c:v>
                </c:pt>
                <c:pt idx="6">
                  <c:v>60425.639430000003</c:v>
                </c:pt>
                <c:pt idx="7">
                  <c:v>78130.650254999986</c:v>
                </c:pt>
                <c:pt idx="8">
                  <c:v>58740.689384999998</c:v>
                </c:pt>
                <c:pt idx="9">
                  <c:v>96857.282813000027</c:v>
                </c:pt>
                <c:pt idx="11">
                  <c:v>3798.4974360000006</c:v>
                </c:pt>
                <c:pt idx="12">
                  <c:v>3486.825758</c:v>
                </c:pt>
                <c:pt idx="13">
                  <c:v>8082.4100539999999</c:v>
                </c:pt>
                <c:pt idx="14">
                  <c:v>13324.136855999997</c:v>
                </c:pt>
                <c:pt idx="15">
                  <c:v>11531.619349000004</c:v>
                </c:pt>
                <c:pt idx="16">
                  <c:v>13237.626713000001</c:v>
                </c:pt>
                <c:pt idx="17">
                  <c:v>9100.6912359999988</c:v>
                </c:pt>
                <c:pt idx="18">
                  <c:v>13483.943275</c:v>
                </c:pt>
                <c:pt idx="19">
                  <c:v>12913.392567999997</c:v>
                </c:pt>
                <c:pt idx="20">
                  <c:v>16572.687632000001</c:v>
                </c:pt>
                <c:pt idx="22">
                  <c:v>17007.230649000005</c:v>
                </c:pt>
                <c:pt idx="23">
                  <c:v>26340.421962000008</c:v>
                </c:pt>
                <c:pt idx="24">
                  <c:v>35793.257972000007</c:v>
                </c:pt>
                <c:pt idx="25">
                  <c:v>46141.749871000007</c:v>
                </c:pt>
                <c:pt idx="26">
                  <c:v>57782.800470999995</c:v>
                </c:pt>
                <c:pt idx="27">
                  <c:v>82220.603027999983</c:v>
                </c:pt>
                <c:pt idx="28">
                  <c:v>51324.948194000004</c:v>
                </c:pt>
                <c:pt idx="29">
                  <c:v>64646.706979999988</c:v>
                </c:pt>
                <c:pt idx="30">
                  <c:v>45827.296817000002</c:v>
                </c:pt>
                <c:pt idx="31">
                  <c:v>80284.595181000026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COMESA!$A$8</c:f>
              <c:strCache>
                <c:ptCount val="1"/>
                <c:pt idx="0">
                  <c:v>Fuels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COMESA!$B$2:$AG$3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COMESA!$B$8:$AG$8</c:f>
              <c:numCache>
                <c:formatCode>0</c:formatCode>
                <c:ptCount val="32"/>
                <c:pt idx="0">
                  <c:v>19146.044714</c:v>
                </c:pt>
                <c:pt idx="1">
                  <c:v>27072.771252999999</c:v>
                </c:pt>
                <c:pt idx="2">
                  <c:v>39901.598867000001</c:v>
                </c:pt>
                <c:pt idx="3">
                  <c:v>54242.273846999997</c:v>
                </c:pt>
                <c:pt idx="4">
                  <c:v>62220.306059999995</c:v>
                </c:pt>
                <c:pt idx="5">
                  <c:v>86134.853218999997</c:v>
                </c:pt>
                <c:pt idx="6">
                  <c:v>53936.600119000002</c:v>
                </c:pt>
                <c:pt idx="7">
                  <c:v>67065.62200399999</c:v>
                </c:pt>
                <c:pt idx="8">
                  <c:v>45689.088340000009</c:v>
                </c:pt>
                <c:pt idx="9">
                  <c:v>84708.71336200001</c:v>
                </c:pt>
                <c:pt idx="11">
                  <c:v>3019.594756</c:v>
                </c:pt>
                <c:pt idx="12">
                  <c:v>2317.1551440000003</c:v>
                </c:pt>
                <c:pt idx="13">
                  <c:v>6385.2416820000017</c:v>
                </c:pt>
                <c:pt idx="14">
                  <c:v>10724.015853999999</c:v>
                </c:pt>
                <c:pt idx="15">
                  <c:v>8551.5466460000007</c:v>
                </c:pt>
                <c:pt idx="16">
                  <c:v>8905.4801279999992</c:v>
                </c:pt>
                <c:pt idx="17">
                  <c:v>6297.296264999999</c:v>
                </c:pt>
                <c:pt idx="18">
                  <c:v>9314.6643930000009</c:v>
                </c:pt>
                <c:pt idx="19">
                  <c:v>8882.3860139999997</c:v>
                </c:pt>
                <c:pt idx="20">
                  <c:v>12980.075367999998</c:v>
                </c:pt>
                <c:pt idx="22">
                  <c:v>16126.449957999999</c:v>
                </c:pt>
                <c:pt idx="23">
                  <c:v>24755.616108999999</c:v>
                </c:pt>
                <c:pt idx="24">
                  <c:v>33516.357185000001</c:v>
                </c:pt>
                <c:pt idx="25">
                  <c:v>43518.257992999999</c:v>
                </c:pt>
                <c:pt idx="26">
                  <c:v>53668.759413999993</c:v>
                </c:pt>
                <c:pt idx="27">
                  <c:v>77229.373091000001</c:v>
                </c:pt>
                <c:pt idx="28">
                  <c:v>47639.303854000005</c:v>
                </c:pt>
                <c:pt idx="29">
                  <c:v>57750.957610999991</c:v>
                </c:pt>
                <c:pt idx="30">
                  <c:v>36806.702326000013</c:v>
                </c:pt>
                <c:pt idx="31">
                  <c:v>71728.637994000019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COMESA!$A$9</c:f>
              <c:strCache>
                <c:ptCount val="1"/>
                <c:pt idx="0">
                  <c:v>Manifactures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COMESA!$B$2:$AG$3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COMESA!$B$9:$AG$9</c:f>
              <c:numCache>
                <c:formatCode>0</c:formatCode>
                <c:ptCount val="32"/>
                <c:pt idx="0">
                  <c:v>8734.2099350000008</c:v>
                </c:pt>
                <c:pt idx="1">
                  <c:v>10826.283923000001</c:v>
                </c:pt>
                <c:pt idx="2">
                  <c:v>11870.421131999999</c:v>
                </c:pt>
                <c:pt idx="3">
                  <c:v>14298.853975000005</c:v>
                </c:pt>
                <c:pt idx="4">
                  <c:v>16599.872926999997</c:v>
                </c:pt>
                <c:pt idx="5">
                  <c:v>19227.876598000003</c:v>
                </c:pt>
                <c:pt idx="6">
                  <c:v>14734.368780000003</c:v>
                </c:pt>
                <c:pt idx="7">
                  <c:v>17603.166343999997</c:v>
                </c:pt>
                <c:pt idx="8">
                  <c:v>18122.355557999996</c:v>
                </c:pt>
                <c:pt idx="9">
                  <c:v>17603.215759999999</c:v>
                </c:pt>
                <c:pt idx="11">
                  <c:v>26947.267448999999</c:v>
                </c:pt>
                <c:pt idx="12">
                  <c:v>34050.965741000007</c:v>
                </c:pt>
                <c:pt idx="13">
                  <c:v>41302.741538000017</c:v>
                </c:pt>
                <c:pt idx="14">
                  <c:v>49214.872861999997</c:v>
                </c:pt>
                <c:pt idx="15">
                  <c:v>60873.350027999986</c:v>
                </c:pt>
                <c:pt idx="16">
                  <c:v>77031.504685999986</c:v>
                </c:pt>
                <c:pt idx="17">
                  <c:v>74999.25224999999</c:v>
                </c:pt>
                <c:pt idx="18">
                  <c:v>80301.472919000007</c:v>
                </c:pt>
                <c:pt idx="19">
                  <c:v>73500.525998000012</c:v>
                </c:pt>
                <c:pt idx="20">
                  <c:v>87932.136620999998</c:v>
                </c:pt>
                <c:pt idx="22">
                  <c:v>-18213.057514</c:v>
                </c:pt>
                <c:pt idx="23">
                  <c:v>-23224.681818000005</c:v>
                </c:pt>
                <c:pt idx="24">
                  <c:v>-29432.320406000017</c:v>
                </c:pt>
                <c:pt idx="25">
                  <c:v>-34916.018886999991</c:v>
                </c:pt>
                <c:pt idx="26">
                  <c:v>-44273.477100999989</c:v>
                </c:pt>
                <c:pt idx="27">
                  <c:v>-57803.628087999983</c:v>
                </c:pt>
                <c:pt idx="28">
                  <c:v>-60264.883469999986</c:v>
                </c:pt>
                <c:pt idx="29">
                  <c:v>-62698.30657500001</c:v>
                </c:pt>
                <c:pt idx="30">
                  <c:v>-55378.170440000016</c:v>
                </c:pt>
                <c:pt idx="31">
                  <c:v>-70328.920860999991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COMESA!$A$10</c:f>
              <c:strCache>
                <c:ptCount val="1"/>
                <c:pt idx="0">
                  <c:v>Machinery and transport equipment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COMESA!$B$2:$AG$3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COMESA!$B$10:$AG$10</c:f>
              <c:numCache>
                <c:formatCode>0</c:formatCode>
                <c:ptCount val="32"/>
                <c:pt idx="0">
                  <c:v>765.6289119999999</c:v>
                </c:pt>
                <c:pt idx="1">
                  <c:v>969.03943900000002</c:v>
                </c:pt>
                <c:pt idx="2">
                  <c:v>1262.4555960000002</c:v>
                </c:pt>
                <c:pt idx="3">
                  <c:v>1746.7053379999998</c:v>
                </c:pt>
                <c:pt idx="4">
                  <c:v>2053.5933199999999</c:v>
                </c:pt>
                <c:pt idx="5">
                  <c:v>2847.2343369999994</c:v>
                </c:pt>
                <c:pt idx="6">
                  <c:v>2061.1404779999998</c:v>
                </c:pt>
                <c:pt idx="7">
                  <c:v>2268.1627360000007</c:v>
                </c:pt>
                <c:pt idx="8">
                  <c:v>1991.232039</c:v>
                </c:pt>
                <c:pt idx="9">
                  <c:v>2054.0628030000003</c:v>
                </c:pt>
                <c:pt idx="11">
                  <c:v>12763.827791000002</c:v>
                </c:pt>
                <c:pt idx="12">
                  <c:v>16418.805218000001</c:v>
                </c:pt>
                <c:pt idx="13">
                  <c:v>19869.323529000001</c:v>
                </c:pt>
                <c:pt idx="14">
                  <c:v>23984.189267000002</c:v>
                </c:pt>
                <c:pt idx="15">
                  <c:v>29334.374313</c:v>
                </c:pt>
                <c:pt idx="16">
                  <c:v>37707.983360999991</c:v>
                </c:pt>
                <c:pt idx="17">
                  <c:v>35352.231440999996</c:v>
                </c:pt>
                <c:pt idx="18">
                  <c:v>37768.389319000009</c:v>
                </c:pt>
                <c:pt idx="19">
                  <c:v>32437.492421000006</c:v>
                </c:pt>
                <c:pt idx="20">
                  <c:v>37869.240072999986</c:v>
                </c:pt>
                <c:pt idx="22">
                  <c:v>-11998.198879000001</c:v>
                </c:pt>
                <c:pt idx="23">
                  <c:v>-15449.765779000001</c:v>
                </c:pt>
                <c:pt idx="24">
                  <c:v>-18606.867933000001</c:v>
                </c:pt>
                <c:pt idx="25">
                  <c:v>-22237.483929000002</c:v>
                </c:pt>
                <c:pt idx="26">
                  <c:v>-27280.780993</c:v>
                </c:pt>
                <c:pt idx="27">
                  <c:v>-34860.74902399999</c:v>
                </c:pt>
                <c:pt idx="28">
                  <c:v>-33291.090962999995</c:v>
                </c:pt>
                <c:pt idx="29">
                  <c:v>-35500.226583000011</c:v>
                </c:pt>
                <c:pt idx="30">
                  <c:v>-30446.260382000008</c:v>
                </c:pt>
                <c:pt idx="31">
                  <c:v>-35815.177269999986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COMESA!$A$11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COMESA!$B$2:$AG$3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COMESA!$B$11:$AG$11</c:f>
              <c:numCache>
                <c:formatCode>0</c:formatCode>
                <c:ptCount val="32"/>
                <c:pt idx="0">
                  <c:v>713.00287099999991</c:v>
                </c:pt>
                <c:pt idx="1">
                  <c:v>804.97743799999989</c:v>
                </c:pt>
                <c:pt idx="2">
                  <c:v>834.04019800000003</c:v>
                </c:pt>
                <c:pt idx="3">
                  <c:v>908.0796459999998</c:v>
                </c:pt>
                <c:pt idx="4">
                  <c:v>1012.3136420000001</c:v>
                </c:pt>
                <c:pt idx="5">
                  <c:v>1036.4792649999999</c:v>
                </c:pt>
                <c:pt idx="6">
                  <c:v>975.40705400000002</c:v>
                </c:pt>
                <c:pt idx="7">
                  <c:v>1306.3061760000005</c:v>
                </c:pt>
                <c:pt idx="8">
                  <c:v>1480.68094</c:v>
                </c:pt>
                <c:pt idx="9">
                  <c:v>1318.8198509999995</c:v>
                </c:pt>
                <c:pt idx="11">
                  <c:v>1584.4312049999999</c:v>
                </c:pt>
                <c:pt idx="12">
                  <c:v>1882.9842239999998</c:v>
                </c:pt>
                <c:pt idx="13">
                  <c:v>2205.8065839999999</c:v>
                </c:pt>
                <c:pt idx="14">
                  <c:v>2715.6841119999999</c:v>
                </c:pt>
                <c:pt idx="15">
                  <c:v>3112.0584210000002</c:v>
                </c:pt>
                <c:pt idx="16">
                  <c:v>3967.9176619999998</c:v>
                </c:pt>
                <c:pt idx="17">
                  <c:v>3401.3356420000005</c:v>
                </c:pt>
                <c:pt idx="18">
                  <c:v>4076.1626169999995</c:v>
                </c:pt>
                <c:pt idx="19">
                  <c:v>4479.9472910000004</c:v>
                </c:pt>
                <c:pt idx="20">
                  <c:v>5349.4197809999987</c:v>
                </c:pt>
                <c:pt idx="22">
                  <c:v>-871.42833399999995</c:v>
                </c:pt>
                <c:pt idx="23">
                  <c:v>-1078.0067859999999</c:v>
                </c:pt>
                <c:pt idx="24">
                  <c:v>-1371.7663859999998</c:v>
                </c:pt>
                <c:pt idx="25">
                  <c:v>-1807.6044660000002</c:v>
                </c:pt>
                <c:pt idx="26">
                  <c:v>-2099.7447790000001</c:v>
                </c:pt>
                <c:pt idx="27">
                  <c:v>-2931.4383969999999</c:v>
                </c:pt>
                <c:pt idx="28">
                  <c:v>-2425.9285880000007</c:v>
                </c:pt>
                <c:pt idx="29">
                  <c:v>-2769.856440999999</c:v>
                </c:pt>
                <c:pt idx="30">
                  <c:v>-2999.2663510000002</c:v>
                </c:pt>
                <c:pt idx="31">
                  <c:v>-4030.5999299999994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COMESA!$A$12</c:f>
              <c:strCache>
                <c:ptCount val="1"/>
                <c:pt idx="0">
                  <c:v>Clothing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multiLvlStrRef>
              <c:f>COMESA!$B$2:$AG$3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COMESA!$B$12:$AG$12</c:f>
              <c:numCache>
                <c:formatCode>0</c:formatCode>
                <c:ptCount val="32"/>
                <c:pt idx="0">
                  <c:v>2550.0462719999991</c:v>
                </c:pt>
                <c:pt idx="1">
                  <c:v>3044.1067330000005</c:v>
                </c:pt>
                <c:pt idx="2">
                  <c:v>2785.4604630000003</c:v>
                </c:pt>
                <c:pt idx="3">
                  <c:v>3197.894096</c:v>
                </c:pt>
                <c:pt idx="4">
                  <c:v>3606.7451419999993</c:v>
                </c:pt>
                <c:pt idx="5">
                  <c:v>3837.8333349999998</c:v>
                </c:pt>
                <c:pt idx="6">
                  <c:v>3340.6509099999994</c:v>
                </c:pt>
                <c:pt idx="7">
                  <c:v>3218.5549710000005</c:v>
                </c:pt>
                <c:pt idx="8">
                  <c:v>3663.4167649999995</c:v>
                </c:pt>
                <c:pt idx="9">
                  <c:v>3526.4762749999995</c:v>
                </c:pt>
                <c:pt idx="11">
                  <c:v>554.99485600000003</c:v>
                </c:pt>
                <c:pt idx="12">
                  <c:v>731.49819700000023</c:v>
                </c:pt>
                <c:pt idx="13">
                  <c:v>818.01046699999995</c:v>
                </c:pt>
                <c:pt idx="14">
                  <c:v>1131.949791</c:v>
                </c:pt>
                <c:pt idx="15">
                  <c:v>1683.6309680000002</c:v>
                </c:pt>
                <c:pt idx="16">
                  <c:v>1572.4594589999999</c:v>
                </c:pt>
                <c:pt idx="17">
                  <c:v>1851.2865419999998</c:v>
                </c:pt>
                <c:pt idx="18">
                  <c:v>2050.061205</c:v>
                </c:pt>
                <c:pt idx="19">
                  <c:v>2306.016138</c:v>
                </c:pt>
                <c:pt idx="20">
                  <c:v>3321.4252839999999</c:v>
                </c:pt>
                <c:pt idx="22">
                  <c:v>1995.0514159999991</c:v>
                </c:pt>
                <c:pt idx="23">
                  <c:v>2312.6085360000002</c:v>
                </c:pt>
                <c:pt idx="24">
                  <c:v>1967.4499960000003</c:v>
                </c:pt>
                <c:pt idx="25">
                  <c:v>2065.944305</c:v>
                </c:pt>
                <c:pt idx="26">
                  <c:v>1923.1141739999991</c:v>
                </c:pt>
                <c:pt idx="27">
                  <c:v>2265.3738759999997</c:v>
                </c:pt>
                <c:pt idx="28">
                  <c:v>1489.3643679999996</c:v>
                </c:pt>
                <c:pt idx="29">
                  <c:v>1168.4937660000005</c:v>
                </c:pt>
                <c:pt idx="30">
                  <c:v>1357.4006269999995</c:v>
                </c:pt>
                <c:pt idx="31">
                  <c:v>205.05099099999961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51006832"/>
        <c:axId val="-2050999760"/>
      </c:lineChart>
      <c:catAx>
        <c:axId val="-205100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5099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5099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510068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5589396003084058E-2"/>
          <c:y val="0.93249298086105248"/>
          <c:w val="0.95090020605152092"/>
          <c:h val="5.22894115359763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8496854559847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525700593428314E-2"/>
          <c:y val="0.15119830119507394"/>
          <c:w val="0.565494155637569"/>
          <c:h val="0.755991505975369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EAC!$A$42:$A$49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EAC!$K$42:$K$49</c:f>
              <c:numCache>
                <c:formatCode>0.0%</c:formatCode>
                <c:ptCount val="8"/>
                <c:pt idx="0">
                  <c:v>0.26214537498930646</c:v>
                </c:pt>
                <c:pt idx="1">
                  <c:v>0.21759394821804268</c:v>
                </c:pt>
                <c:pt idx="2">
                  <c:v>0.14728738783267695</c:v>
                </c:pt>
                <c:pt idx="3">
                  <c:v>0.11465062686688142</c:v>
                </c:pt>
                <c:pt idx="4">
                  <c:v>0.56894574256373287</c:v>
                </c:pt>
                <c:pt idx="5">
                  <c:v>0.23311666288744837</c:v>
                </c:pt>
                <c:pt idx="6">
                  <c:v>3.1291726528824643E-2</c:v>
                </c:pt>
                <c:pt idx="7">
                  <c:v>1.8917437303180344E-2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02374703162111"/>
          <c:y val="1.3262877949274908E-2"/>
          <c:w val="0.24008707244927718"/>
          <c:h val="0.970852356983228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55882678663456E-2"/>
          <c:y val="5.6646770846561938E-2"/>
          <c:w val="0.91814586004183507"/>
          <c:h val="0.82791434314205903"/>
        </c:manualLayout>
      </c:layout>
      <c:lineChart>
        <c:grouping val="standard"/>
        <c:varyColors val="0"/>
        <c:ser>
          <c:idx val="1"/>
          <c:order val="0"/>
          <c:tx>
            <c:strRef>
              <c:f>ECCAS!$A$5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ECCAS!$B$2:$AG$3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ECCAS!$B$5:$AG$5</c:f>
              <c:numCache>
                <c:formatCode>0</c:formatCode>
                <c:ptCount val="32"/>
                <c:pt idx="0">
                  <c:v>2406.5268079999996</c:v>
                </c:pt>
                <c:pt idx="1">
                  <c:v>2665.6206240000006</c:v>
                </c:pt>
                <c:pt idx="2">
                  <c:v>2932.4730520000003</c:v>
                </c:pt>
                <c:pt idx="3">
                  <c:v>3127.5953849999996</c:v>
                </c:pt>
                <c:pt idx="4">
                  <c:v>3698.6855350000001</c:v>
                </c:pt>
                <c:pt idx="5">
                  <c:v>3865.7048119999995</c:v>
                </c:pt>
                <c:pt idx="6">
                  <c:v>3235.2076229999998</c:v>
                </c:pt>
                <c:pt idx="7">
                  <c:v>3615.3184320000005</c:v>
                </c:pt>
                <c:pt idx="8">
                  <c:v>3578.9999680000001</c:v>
                </c:pt>
                <c:pt idx="9">
                  <c:v>3480.4470510000001</c:v>
                </c:pt>
                <c:pt idx="11">
                  <c:v>2330.1665700000003</c:v>
                </c:pt>
                <c:pt idx="12">
                  <c:v>2621.925976</c:v>
                </c:pt>
                <c:pt idx="13">
                  <c:v>2919.3528649999998</c:v>
                </c:pt>
                <c:pt idx="14">
                  <c:v>3557.7981100000006</c:v>
                </c:pt>
                <c:pt idx="15">
                  <c:v>4493.6422560000001</c:v>
                </c:pt>
                <c:pt idx="16">
                  <c:v>6090.725292000001</c:v>
                </c:pt>
                <c:pt idx="17">
                  <c:v>5588.1080149999989</c:v>
                </c:pt>
                <c:pt idx="18">
                  <c:v>6266.9793269999991</c:v>
                </c:pt>
                <c:pt idx="19">
                  <c:v>8066.5243550000005</c:v>
                </c:pt>
                <c:pt idx="20">
                  <c:v>8478.7716870000004</c:v>
                </c:pt>
                <c:pt idx="22">
                  <c:v>76.360237999999299</c:v>
                </c:pt>
                <c:pt idx="23">
                  <c:v>43.694648000000598</c:v>
                </c:pt>
                <c:pt idx="24">
                  <c:v>13.120187000000442</c:v>
                </c:pt>
                <c:pt idx="25">
                  <c:v>-430.20272500000101</c:v>
                </c:pt>
                <c:pt idx="26">
                  <c:v>-794.95672100000002</c:v>
                </c:pt>
                <c:pt idx="27">
                  <c:v>-2225.0204800000015</c:v>
                </c:pt>
                <c:pt idx="28">
                  <c:v>-2352.9003919999991</c:v>
                </c:pt>
                <c:pt idx="29">
                  <c:v>-2651.6608949999986</c:v>
                </c:pt>
                <c:pt idx="30">
                  <c:v>-4487.5243870000004</c:v>
                </c:pt>
                <c:pt idx="31">
                  <c:v>-4998.3246360000003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ECCAS!$A$6</c:f>
              <c:strCache>
                <c:ptCount val="1"/>
                <c:pt idx="0">
                  <c:v>Food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ECCAS!$B$2:$AG$3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ECCAS!$B$6:$AG$6</c:f>
              <c:numCache>
                <c:formatCode>0</c:formatCode>
                <c:ptCount val="32"/>
                <c:pt idx="0">
                  <c:v>751.40392200000008</c:v>
                </c:pt>
                <c:pt idx="1">
                  <c:v>715.63622800000007</c:v>
                </c:pt>
                <c:pt idx="2">
                  <c:v>930.95580799999993</c:v>
                </c:pt>
                <c:pt idx="3">
                  <c:v>861.27715799999999</c:v>
                </c:pt>
                <c:pt idx="4">
                  <c:v>1044.5256770000001</c:v>
                </c:pt>
                <c:pt idx="5">
                  <c:v>1206.4428949999997</c:v>
                </c:pt>
                <c:pt idx="6">
                  <c:v>1423.5015450000003</c:v>
                </c:pt>
                <c:pt idx="7">
                  <c:v>1367.7643409999996</c:v>
                </c:pt>
                <c:pt idx="8">
                  <c:v>1333.0511649999996</c:v>
                </c:pt>
                <c:pt idx="9">
                  <c:v>1140.778129</c:v>
                </c:pt>
                <c:pt idx="11">
                  <c:v>2183.0089010000002</c:v>
                </c:pt>
                <c:pt idx="12">
                  <c:v>2415.3333480000001</c:v>
                </c:pt>
                <c:pt idx="13">
                  <c:v>2695.5143069999999</c:v>
                </c:pt>
                <c:pt idx="14">
                  <c:v>3317.9016329999999</c:v>
                </c:pt>
                <c:pt idx="15">
                  <c:v>4201.7509340000006</c:v>
                </c:pt>
                <c:pt idx="16">
                  <c:v>5717.0578940000005</c:v>
                </c:pt>
                <c:pt idx="17">
                  <c:v>5190.0942460000006</c:v>
                </c:pt>
                <c:pt idx="18">
                  <c:v>5833.0371530000002</c:v>
                </c:pt>
                <c:pt idx="19">
                  <c:v>7566.1888690000005</c:v>
                </c:pt>
                <c:pt idx="20">
                  <c:v>7973.1232540000001</c:v>
                </c:pt>
                <c:pt idx="22">
                  <c:v>-1431.6049790000002</c:v>
                </c:pt>
                <c:pt idx="23">
                  <c:v>-1699.69712</c:v>
                </c:pt>
                <c:pt idx="24">
                  <c:v>-1764.558499</c:v>
                </c:pt>
                <c:pt idx="25">
                  <c:v>-2456.6244750000001</c:v>
                </c:pt>
                <c:pt idx="26">
                  <c:v>-3157.2252570000005</c:v>
                </c:pt>
                <c:pt idx="27">
                  <c:v>-4510.6149990000013</c:v>
                </c:pt>
                <c:pt idx="28">
                  <c:v>-3766.5927010000005</c:v>
                </c:pt>
                <c:pt idx="29">
                  <c:v>-4465.2728120000011</c:v>
                </c:pt>
                <c:pt idx="30">
                  <c:v>-6233.1377040000007</c:v>
                </c:pt>
                <c:pt idx="31">
                  <c:v>-6832.3451249999998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ECCAS!$A$7</c:f>
              <c:strCache>
                <c:ptCount val="1"/>
                <c:pt idx="0">
                  <c:v>Fuels and Minerals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ECCAS!$B$2:$AG$3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ECCAS!$B$7:$AG$7</c:f>
              <c:numCache>
                <c:formatCode>0</c:formatCode>
                <c:ptCount val="32"/>
                <c:pt idx="0">
                  <c:v>17006.854985999998</c:v>
                </c:pt>
                <c:pt idx="1">
                  <c:v>24859.822511999999</c:v>
                </c:pt>
                <c:pt idx="2">
                  <c:v>38855.327449000004</c:v>
                </c:pt>
                <c:pt idx="3">
                  <c:v>54351.440198999997</c:v>
                </c:pt>
                <c:pt idx="4">
                  <c:v>63636.651671999993</c:v>
                </c:pt>
                <c:pt idx="5">
                  <c:v>106095.72794099999</c:v>
                </c:pt>
                <c:pt idx="6">
                  <c:v>61700.001029999999</c:v>
                </c:pt>
                <c:pt idx="7">
                  <c:v>82734.764514999988</c:v>
                </c:pt>
                <c:pt idx="8">
                  <c:v>101372.45903200001</c:v>
                </c:pt>
                <c:pt idx="9">
                  <c:v>115742.82719499998</c:v>
                </c:pt>
                <c:pt idx="11">
                  <c:v>741.63725699999986</c:v>
                </c:pt>
                <c:pt idx="12">
                  <c:v>495.62743099999994</c:v>
                </c:pt>
                <c:pt idx="13">
                  <c:v>698.04203500000006</c:v>
                </c:pt>
                <c:pt idx="14">
                  <c:v>2534.8994739999998</c:v>
                </c:pt>
                <c:pt idx="15">
                  <c:v>1954.698011</c:v>
                </c:pt>
                <c:pt idx="16">
                  <c:v>2408.9180219999998</c:v>
                </c:pt>
                <c:pt idx="17">
                  <c:v>5597.4077820000002</c:v>
                </c:pt>
                <c:pt idx="18">
                  <c:v>5699.4460230000004</c:v>
                </c:pt>
                <c:pt idx="19">
                  <c:v>4030.7200610000004</c:v>
                </c:pt>
                <c:pt idx="20">
                  <c:v>3651.0375370000006</c:v>
                </c:pt>
                <c:pt idx="22">
                  <c:v>16265.217728999998</c:v>
                </c:pt>
                <c:pt idx="23">
                  <c:v>24364.195080999998</c:v>
                </c:pt>
                <c:pt idx="24">
                  <c:v>38157.285414000005</c:v>
                </c:pt>
                <c:pt idx="25">
                  <c:v>51816.540724999999</c:v>
                </c:pt>
                <c:pt idx="26">
                  <c:v>61681.953660999992</c:v>
                </c:pt>
                <c:pt idx="27">
                  <c:v>103686.80991899999</c:v>
                </c:pt>
                <c:pt idx="28">
                  <c:v>56102.593247999997</c:v>
                </c:pt>
                <c:pt idx="29">
                  <c:v>77035.318491999991</c:v>
                </c:pt>
                <c:pt idx="30">
                  <c:v>97341.738971000013</c:v>
                </c:pt>
                <c:pt idx="31">
                  <c:v>112091.78965799998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ECCAS!$A$8</c:f>
              <c:strCache>
                <c:ptCount val="1"/>
                <c:pt idx="0">
                  <c:v>Fuels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ECCAS!$B$2:$AG$3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ECCAS!$B$8:$AG$8</c:f>
              <c:numCache>
                <c:formatCode>0</c:formatCode>
                <c:ptCount val="32"/>
                <c:pt idx="0">
                  <c:v>16427.191126999998</c:v>
                </c:pt>
                <c:pt idx="1">
                  <c:v>23789.0988</c:v>
                </c:pt>
                <c:pt idx="2">
                  <c:v>37657.480713999998</c:v>
                </c:pt>
                <c:pt idx="3">
                  <c:v>52736.054081999995</c:v>
                </c:pt>
                <c:pt idx="4">
                  <c:v>61080.704776999999</c:v>
                </c:pt>
                <c:pt idx="5">
                  <c:v>100577.08006800001</c:v>
                </c:pt>
                <c:pt idx="6">
                  <c:v>58849.706330999994</c:v>
                </c:pt>
                <c:pt idx="7">
                  <c:v>76943.643979000015</c:v>
                </c:pt>
                <c:pt idx="8">
                  <c:v>95005.946443000008</c:v>
                </c:pt>
                <c:pt idx="9">
                  <c:v>110073.28487500001</c:v>
                </c:pt>
                <c:pt idx="11">
                  <c:v>646.62927200000001</c:v>
                </c:pt>
                <c:pt idx="12">
                  <c:v>378.66949399999999</c:v>
                </c:pt>
                <c:pt idx="13">
                  <c:v>588.70402100000001</c:v>
                </c:pt>
                <c:pt idx="14">
                  <c:v>2402.943659</c:v>
                </c:pt>
                <c:pt idx="15">
                  <c:v>1728.817454</c:v>
                </c:pt>
                <c:pt idx="16">
                  <c:v>1942.3876839999998</c:v>
                </c:pt>
                <c:pt idx="17">
                  <c:v>5325.0996879999993</c:v>
                </c:pt>
                <c:pt idx="18">
                  <c:v>5318.3065929999993</c:v>
                </c:pt>
                <c:pt idx="19">
                  <c:v>3599.3342539999999</c:v>
                </c:pt>
                <c:pt idx="20">
                  <c:v>3262.0571439999999</c:v>
                </c:pt>
                <c:pt idx="22">
                  <c:v>15780.561854999998</c:v>
                </c:pt>
                <c:pt idx="23">
                  <c:v>23410.429305999998</c:v>
                </c:pt>
                <c:pt idx="24">
                  <c:v>37068.776693</c:v>
                </c:pt>
                <c:pt idx="25">
                  <c:v>50333.110422999998</c:v>
                </c:pt>
                <c:pt idx="26">
                  <c:v>59351.887323000003</c:v>
                </c:pt>
                <c:pt idx="27">
                  <c:v>98634.692384000009</c:v>
                </c:pt>
                <c:pt idx="28">
                  <c:v>53524.606642999992</c:v>
                </c:pt>
                <c:pt idx="29">
                  <c:v>71625.337386000014</c:v>
                </c:pt>
                <c:pt idx="30">
                  <c:v>91406.612189000007</c:v>
                </c:pt>
                <c:pt idx="31">
                  <c:v>106811.22773100001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ECCAS!$A$9</c:f>
              <c:strCache>
                <c:ptCount val="1"/>
                <c:pt idx="0">
                  <c:v>Manifactures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ECCAS!$B$2:$AG$3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ECCAS!$B$9:$AG$9</c:f>
              <c:numCache>
                <c:formatCode>0</c:formatCode>
                <c:ptCount val="32"/>
                <c:pt idx="0">
                  <c:v>1436.6644849999998</c:v>
                </c:pt>
                <c:pt idx="1">
                  <c:v>1418.3335520000001</c:v>
                </c:pt>
                <c:pt idx="2">
                  <c:v>2078.2067510000002</c:v>
                </c:pt>
                <c:pt idx="3">
                  <c:v>1847.6914610000001</c:v>
                </c:pt>
                <c:pt idx="4">
                  <c:v>3486.1623199999999</c:v>
                </c:pt>
                <c:pt idx="5">
                  <c:v>3726.8178990000001</c:v>
                </c:pt>
                <c:pt idx="6">
                  <c:v>3086.3562449999999</c:v>
                </c:pt>
                <c:pt idx="7">
                  <c:v>3483.9821090000005</c:v>
                </c:pt>
                <c:pt idx="8">
                  <c:v>2235.5223530000003</c:v>
                </c:pt>
                <c:pt idx="9">
                  <c:v>2448.9840209999998</c:v>
                </c:pt>
                <c:pt idx="11">
                  <c:v>7530.4553169999999</c:v>
                </c:pt>
                <c:pt idx="12">
                  <c:v>9832.8799019999988</c:v>
                </c:pt>
                <c:pt idx="13">
                  <c:v>11760.421611999998</c:v>
                </c:pt>
                <c:pt idx="14">
                  <c:v>15880.695973000002</c:v>
                </c:pt>
                <c:pt idx="15">
                  <c:v>19836.084837000002</c:v>
                </c:pt>
                <c:pt idx="16">
                  <c:v>27865.030233000001</c:v>
                </c:pt>
                <c:pt idx="17">
                  <c:v>24930.130522000003</c:v>
                </c:pt>
                <c:pt idx="18">
                  <c:v>24356.576384</c:v>
                </c:pt>
                <c:pt idx="19">
                  <c:v>25707.635943000001</c:v>
                </c:pt>
                <c:pt idx="20">
                  <c:v>29511.728391999997</c:v>
                </c:pt>
                <c:pt idx="22">
                  <c:v>-6093.7908320000006</c:v>
                </c:pt>
                <c:pt idx="23">
                  <c:v>-8414.5463499999987</c:v>
                </c:pt>
                <c:pt idx="24">
                  <c:v>-9682.2148609999986</c:v>
                </c:pt>
                <c:pt idx="25">
                  <c:v>-14033.004512000001</c:v>
                </c:pt>
                <c:pt idx="26">
                  <c:v>-16349.922517000003</c:v>
                </c:pt>
                <c:pt idx="27">
                  <c:v>-24138.212334</c:v>
                </c:pt>
                <c:pt idx="28">
                  <c:v>-21843.774277000004</c:v>
                </c:pt>
                <c:pt idx="29">
                  <c:v>-20872.594274999999</c:v>
                </c:pt>
                <c:pt idx="30">
                  <c:v>-23472.113590000001</c:v>
                </c:pt>
                <c:pt idx="31">
                  <c:v>-27062.744370999997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ECCAS!$A$10</c:f>
              <c:strCache>
                <c:ptCount val="1"/>
                <c:pt idx="0">
                  <c:v>Machinery and transport equipment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ECCAS!$B$2:$AG$3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ECCAS!$B$10:$AG$10</c:f>
              <c:numCache>
                <c:formatCode>0</c:formatCode>
                <c:ptCount val="32"/>
                <c:pt idx="0">
                  <c:v>80.043876000000012</c:v>
                </c:pt>
                <c:pt idx="1">
                  <c:v>190.99887099999998</c:v>
                </c:pt>
                <c:pt idx="2">
                  <c:v>168.93879699999999</c:v>
                </c:pt>
                <c:pt idx="3">
                  <c:v>102.32012399999998</c:v>
                </c:pt>
                <c:pt idx="4">
                  <c:v>1286.747822</c:v>
                </c:pt>
                <c:pt idx="5">
                  <c:v>1407.1013700000003</c:v>
                </c:pt>
                <c:pt idx="6">
                  <c:v>1519.3558209999999</c:v>
                </c:pt>
                <c:pt idx="7">
                  <c:v>1676.163501</c:v>
                </c:pt>
                <c:pt idx="8">
                  <c:v>474.52822100000003</c:v>
                </c:pt>
                <c:pt idx="9">
                  <c:v>430.16672199999999</c:v>
                </c:pt>
                <c:pt idx="11">
                  <c:v>4306.8714719999998</c:v>
                </c:pt>
                <c:pt idx="12">
                  <c:v>6101.8858399999999</c:v>
                </c:pt>
                <c:pt idx="13">
                  <c:v>6991.2323880000004</c:v>
                </c:pt>
                <c:pt idx="14">
                  <c:v>9349.1549630000009</c:v>
                </c:pt>
                <c:pt idx="15">
                  <c:v>11427.165642</c:v>
                </c:pt>
                <c:pt idx="16">
                  <c:v>16362.552730999998</c:v>
                </c:pt>
                <c:pt idx="17">
                  <c:v>13843.619875</c:v>
                </c:pt>
                <c:pt idx="18">
                  <c:v>13035.671197</c:v>
                </c:pt>
                <c:pt idx="19">
                  <c:v>12829.301664000001</c:v>
                </c:pt>
                <c:pt idx="20">
                  <c:v>14366.105497000002</c:v>
                </c:pt>
                <c:pt idx="22">
                  <c:v>-4226.8275960000001</c:v>
                </c:pt>
                <c:pt idx="23">
                  <c:v>-5910.8869690000001</c:v>
                </c:pt>
                <c:pt idx="24">
                  <c:v>-6822.2935910000006</c:v>
                </c:pt>
                <c:pt idx="25">
                  <c:v>-9246.834839000001</c:v>
                </c:pt>
                <c:pt idx="26">
                  <c:v>-10140.417820000001</c:v>
                </c:pt>
                <c:pt idx="27">
                  <c:v>-14955.451360999998</c:v>
                </c:pt>
                <c:pt idx="28">
                  <c:v>-12324.264054000001</c:v>
                </c:pt>
                <c:pt idx="29">
                  <c:v>-11359.507696000001</c:v>
                </c:pt>
                <c:pt idx="30">
                  <c:v>-12354.773443</c:v>
                </c:pt>
                <c:pt idx="31">
                  <c:v>-13935.938775000002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ECCAS!$A$11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ECCAS!$B$2:$AG$3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ECCAS!$B$11:$AG$11</c:f>
              <c:numCache>
                <c:formatCode>0</c:formatCode>
                <c:ptCount val="32"/>
                <c:pt idx="0">
                  <c:v>4.2196589999999992</c:v>
                </c:pt>
                <c:pt idx="1">
                  <c:v>5.2104699999999999</c:v>
                </c:pt>
                <c:pt idx="2">
                  <c:v>5.107869</c:v>
                </c:pt>
                <c:pt idx="3">
                  <c:v>4.1923579999999996</c:v>
                </c:pt>
                <c:pt idx="4">
                  <c:v>5.9792939999999994</c:v>
                </c:pt>
                <c:pt idx="5">
                  <c:v>7.9105240000000006</c:v>
                </c:pt>
                <c:pt idx="6">
                  <c:v>5.9086440000000007</c:v>
                </c:pt>
                <c:pt idx="7">
                  <c:v>7.4401890000000002</c:v>
                </c:pt>
                <c:pt idx="8">
                  <c:v>3.4599579999999994</c:v>
                </c:pt>
                <c:pt idx="9">
                  <c:v>2.7240029999999997</c:v>
                </c:pt>
                <c:pt idx="11">
                  <c:v>183.98407899999998</c:v>
                </c:pt>
                <c:pt idx="12">
                  <c:v>213.49060599999999</c:v>
                </c:pt>
                <c:pt idx="13">
                  <c:v>251.24423299999995</c:v>
                </c:pt>
                <c:pt idx="14">
                  <c:v>295.705175</c:v>
                </c:pt>
                <c:pt idx="15">
                  <c:v>404.75207599999999</c:v>
                </c:pt>
                <c:pt idx="16">
                  <c:v>502.98466999999999</c:v>
                </c:pt>
                <c:pt idx="17">
                  <c:v>488.35768599999994</c:v>
                </c:pt>
                <c:pt idx="18">
                  <c:v>528.06168200000013</c:v>
                </c:pt>
                <c:pt idx="19">
                  <c:v>577.38023299999998</c:v>
                </c:pt>
                <c:pt idx="20">
                  <c:v>663.52673500000003</c:v>
                </c:pt>
                <c:pt idx="22">
                  <c:v>-179.76441999999997</c:v>
                </c:pt>
                <c:pt idx="23">
                  <c:v>-208.280136</c:v>
                </c:pt>
                <c:pt idx="24">
                  <c:v>-246.13636399999996</c:v>
                </c:pt>
                <c:pt idx="25">
                  <c:v>-291.51281699999998</c:v>
                </c:pt>
                <c:pt idx="26">
                  <c:v>-398.77278200000001</c:v>
                </c:pt>
                <c:pt idx="27">
                  <c:v>-495.07414599999998</c:v>
                </c:pt>
                <c:pt idx="28">
                  <c:v>-482.44904199999996</c:v>
                </c:pt>
                <c:pt idx="29">
                  <c:v>-520.6214930000001</c:v>
                </c:pt>
                <c:pt idx="30">
                  <c:v>-573.92027499999995</c:v>
                </c:pt>
                <c:pt idx="31">
                  <c:v>-660.80273199999999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ECCAS!$A$12</c:f>
              <c:strCache>
                <c:ptCount val="1"/>
                <c:pt idx="0">
                  <c:v>Clothing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multiLvlStrRef>
              <c:f>ECCAS!$B$2:$AG$3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ECCAS!$B$12:$AG$12</c:f>
              <c:numCache>
                <c:formatCode>0</c:formatCode>
                <c:ptCount val="32"/>
                <c:pt idx="0">
                  <c:v>4.2878760000000007</c:v>
                </c:pt>
                <c:pt idx="1">
                  <c:v>4.2102370000000002</c:v>
                </c:pt>
                <c:pt idx="2">
                  <c:v>4.6132080000000002</c:v>
                </c:pt>
                <c:pt idx="3">
                  <c:v>4.785391999999999</c:v>
                </c:pt>
                <c:pt idx="4">
                  <c:v>5.3378489999999994</c:v>
                </c:pt>
                <c:pt idx="5">
                  <c:v>5.1599299999999992</c:v>
                </c:pt>
                <c:pt idx="6">
                  <c:v>4.6302979999999998</c:v>
                </c:pt>
                <c:pt idx="7">
                  <c:v>4.6797469999999999</c:v>
                </c:pt>
                <c:pt idx="8">
                  <c:v>4.3476559999999989</c:v>
                </c:pt>
                <c:pt idx="9">
                  <c:v>3.9727319999999997</c:v>
                </c:pt>
                <c:pt idx="11">
                  <c:v>105.97592900000004</c:v>
                </c:pt>
                <c:pt idx="12">
                  <c:v>115.64553600000002</c:v>
                </c:pt>
                <c:pt idx="13">
                  <c:v>135.16893800000003</c:v>
                </c:pt>
                <c:pt idx="14">
                  <c:v>160.72547499999996</c:v>
                </c:pt>
                <c:pt idx="15">
                  <c:v>231.87407400000001</c:v>
                </c:pt>
                <c:pt idx="16">
                  <c:v>319.58101100000005</c:v>
                </c:pt>
                <c:pt idx="17">
                  <c:v>285.496128</c:v>
                </c:pt>
                <c:pt idx="18">
                  <c:v>283.118604</c:v>
                </c:pt>
                <c:pt idx="19">
                  <c:v>302.78483699999998</c:v>
                </c:pt>
                <c:pt idx="20">
                  <c:v>488.66792999999996</c:v>
                </c:pt>
                <c:pt idx="22">
                  <c:v>-101.68805300000004</c:v>
                </c:pt>
                <c:pt idx="23">
                  <c:v>-111.43529900000001</c:v>
                </c:pt>
                <c:pt idx="24">
                  <c:v>-130.55573000000004</c:v>
                </c:pt>
                <c:pt idx="25">
                  <c:v>-155.94008299999996</c:v>
                </c:pt>
                <c:pt idx="26">
                  <c:v>-226.536225</c:v>
                </c:pt>
                <c:pt idx="27">
                  <c:v>-314.42108100000007</c:v>
                </c:pt>
                <c:pt idx="28">
                  <c:v>-280.86583000000002</c:v>
                </c:pt>
                <c:pt idx="29">
                  <c:v>-278.43885699999998</c:v>
                </c:pt>
                <c:pt idx="30">
                  <c:v>-298.43718100000001</c:v>
                </c:pt>
                <c:pt idx="31">
                  <c:v>-484.69519799999995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61733200"/>
        <c:axId val="-1861731024"/>
      </c:lineChart>
      <c:catAx>
        <c:axId val="-186173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173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61731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61733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1179221839849336E-3"/>
          <c:y val="0.93249298086105248"/>
          <c:w val="0.95090020605152092"/>
          <c:h val="5.22894115359763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8496854559847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573130534085481E-2"/>
          <c:y val="0.13263008876760873"/>
          <c:w val="0.59327281591450221"/>
          <c:h val="0.793127930830300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ECCAS!$A$42:$A$49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ECCAS!$K$42:$K$49</c:f>
              <c:numCache>
                <c:formatCode>0.0%</c:formatCode>
                <c:ptCount val="8"/>
                <c:pt idx="0">
                  <c:v>7.2896335741366045E-2</c:v>
                </c:pt>
                <c:pt idx="1">
                  <c:v>5.5552961249705705E-2</c:v>
                </c:pt>
                <c:pt idx="2">
                  <c:v>0.72775449965710903</c:v>
                </c:pt>
                <c:pt idx="3">
                  <c:v>0.69082532263819318</c:v>
                </c:pt>
                <c:pt idx="4">
                  <c:v>0.19481363069214339</c:v>
                </c:pt>
                <c:pt idx="5">
                  <c:v>9.0189338536778865E-2</c:v>
                </c:pt>
                <c:pt idx="6">
                  <c:v>4.0610710907778794E-3</c:v>
                </c:pt>
                <c:pt idx="7">
                  <c:v>3.0028465808466785E-3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02374703162111"/>
          <c:y val="1.5915676322953001E-2"/>
          <c:w val="0.24008707244927718"/>
          <c:h val="0.970852356983228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626604618602692E-2"/>
          <c:y val="5.6646770846561938E-2"/>
          <c:w val="0.91507513810189589"/>
          <c:h val="0.82791434314205903"/>
        </c:manualLayout>
      </c:layout>
      <c:lineChart>
        <c:grouping val="standard"/>
        <c:varyColors val="0"/>
        <c:ser>
          <c:idx val="1"/>
          <c:order val="0"/>
          <c:tx>
            <c:strRef>
              <c:f>ECOWAS!$A$5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ECOWAS!$B$2:$AG$3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ECOWAS!$B$5:$AG$5</c:f>
              <c:numCache>
                <c:formatCode>0</c:formatCode>
                <c:ptCount val="32"/>
                <c:pt idx="0">
                  <c:v>8344.1992790000004</c:v>
                </c:pt>
                <c:pt idx="1">
                  <c:v>8781.600926000001</c:v>
                </c:pt>
                <c:pt idx="2">
                  <c:v>8659.9861599999986</c:v>
                </c:pt>
                <c:pt idx="3">
                  <c:v>9129.8233689999997</c:v>
                </c:pt>
                <c:pt idx="4">
                  <c:v>10692.132297999997</c:v>
                </c:pt>
                <c:pt idx="5">
                  <c:v>12797.410363000001</c:v>
                </c:pt>
                <c:pt idx="6">
                  <c:v>11858.738791999998</c:v>
                </c:pt>
                <c:pt idx="7">
                  <c:v>14464.663561000001</c:v>
                </c:pt>
                <c:pt idx="8">
                  <c:v>18278.594397000001</c:v>
                </c:pt>
                <c:pt idx="9">
                  <c:v>16556.896193</c:v>
                </c:pt>
                <c:pt idx="11">
                  <c:v>5879.7049360000001</c:v>
                </c:pt>
                <c:pt idx="12">
                  <c:v>6567.5670699999991</c:v>
                </c:pt>
                <c:pt idx="13">
                  <c:v>7576.8506289999996</c:v>
                </c:pt>
                <c:pt idx="14">
                  <c:v>7735.1115999999993</c:v>
                </c:pt>
                <c:pt idx="15">
                  <c:v>10198.012355999999</c:v>
                </c:pt>
                <c:pt idx="16">
                  <c:v>13749.082429999999</c:v>
                </c:pt>
                <c:pt idx="17">
                  <c:v>12323.672593000001</c:v>
                </c:pt>
                <c:pt idx="18">
                  <c:v>14095.535425999997</c:v>
                </c:pt>
                <c:pt idx="19">
                  <c:v>17970.637932000001</c:v>
                </c:pt>
                <c:pt idx="20">
                  <c:v>19505.942848999999</c:v>
                </c:pt>
                <c:pt idx="22">
                  <c:v>2464.4943430000003</c:v>
                </c:pt>
                <c:pt idx="23">
                  <c:v>2214.0338560000018</c:v>
                </c:pt>
                <c:pt idx="24">
                  <c:v>1083.135530999999</c:v>
                </c:pt>
                <c:pt idx="25">
                  <c:v>1394.7117690000005</c:v>
                </c:pt>
                <c:pt idx="26">
                  <c:v>494.11994199999754</c:v>
                </c:pt>
                <c:pt idx="27">
                  <c:v>-951.6720669999977</c:v>
                </c:pt>
                <c:pt idx="28">
                  <c:v>-464.93380100000286</c:v>
                </c:pt>
                <c:pt idx="29">
                  <c:v>369.12813500000448</c:v>
                </c:pt>
                <c:pt idx="30">
                  <c:v>307.9564649999993</c:v>
                </c:pt>
                <c:pt idx="31">
                  <c:v>-2949.0466559999986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ECOWAS!$A$6</c:f>
              <c:strCache>
                <c:ptCount val="1"/>
                <c:pt idx="0">
                  <c:v>Food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ECOWAS!$B$2:$AG$3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ECOWAS!$B$6:$AG$6</c:f>
              <c:numCache>
                <c:formatCode>0</c:formatCode>
                <c:ptCount val="32"/>
                <c:pt idx="0">
                  <c:v>6749.5833870000006</c:v>
                </c:pt>
                <c:pt idx="1">
                  <c:v>6684.2290550000007</c:v>
                </c:pt>
                <c:pt idx="2">
                  <c:v>6649.0698899999988</c:v>
                </c:pt>
                <c:pt idx="3">
                  <c:v>6944.0095139999985</c:v>
                </c:pt>
                <c:pt idx="4">
                  <c:v>8280.2926209999987</c:v>
                </c:pt>
                <c:pt idx="5">
                  <c:v>10143.628811</c:v>
                </c:pt>
                <c:pt idx="6">
                  <c:v>10128.072559999999</c:v>
                </c:pt>
                <c:pt idx="7">
                  <c:v>11732.215806</c:v>
                </c:pt>
                <c:pt idx="8">
                  <c:v>14496.204846000001</c:v>
                </c:pt>
                <c:pt idx="9">
                  <c:v>12684.346458</c:v>
                </c:pt>
                <c:pt idx="11">
                  <c:v>5333.0791760000002</c:v>
                </c:pt>
                <c:pt idx="12">
                  <c:v>5936.7137380000004</c:v>
                </c:pt>
                <c:pt idx="13">
                  <c:v>6971.7916949999999</c:v>
                </c:pt>
                <c:pt idx="14">
                  <c:v>7293.6180880000002</c:v>
                </c:pt>
                <c:pt idx="15">
                  <c:v>9584.4661190000006</c:v>
                </c:pt>
                <c:pt idx="16">
                  <c:v>12869.889510999999</c:v>
                </c:pt>
                <c:pt idx="17">
                  <c:v>11634.734202000001</c:v>
                </c:pt>
                <c:pt idx="18">
                  <c:v>13282.348812000002</c:v>
                </c:pt>
                <c:pt idx="19">
                  <c:v>16916.773461000001</c:v>
                </c:pt>
                <c:pt idx="20">
                  <c:v>18480.397894000002</c:v>
                </c:pt>
                <c:pt idx="22">
                  <c:v>1416.5042110000004</c:v>
                </c:pt>
                <c:pt idx="23">
                  <c:v>747.51531700000032</c:v>
                </c:pt>
                <c:pt idx="24">
                  <c:v>-322.72180500000104</c:v>
                </c:pt>
                <c:pt idx="25">
                  <c:v>-349.60857400000168</c:v>
                </c:pt>
                <c:pt idx="26">
                  <c:v>-1304.1734980000019</c:v>
                </c:pt>
                <c:pt idx="27">
                  <c:v>-2726.2606999999989</c:v>
                </c:pt>
                <c:pt idx="28">
                  <c:v>-1506.6616420000028</c:v>
                </c:pt>
                <c:pt idx="29">
                  <c:v>-1550.1330060000018</c:v>
                </c:pt>
                <c:pt idx="30">
                  <c:v>-2420.5686150000001</c:v>
                </c:pt>
                <c:pt idx="31">
                  <c:v>-5796.0514360000016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ECOWAS!$A$7</c:f>
              <c:strCache>
                <c:ptCount val="1"/>
                <c:pt idx="0">
                  <c:v>Fuels and Minerals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ECOWAS!$B$2:$AG$3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ECOWAS!$B$7:$AG$7</c:f>
              <c:numCache>
                <c:formatCode>0</c:formatCode>
                <c:ptCount val="32"/>
                <c:pt idx="0">
                  <c:v>25286.762095000002</c:v>
                </c:pt>
                <c:pt idx="1">
                  <c:v>35931.388800000001</c:v>
                </c:pt>
                <c:pt idx="2">
                  <c:v>47572.837435999994</c:v>
                </c:pt>
                <c:pt idx="3">
                  <c:v>64264.983162000004</c:v>
                </c:pt>
                <c:pt idx="4">
                  <c:v>72931.917979000005</c:v>
                </c:pt>
                <c:pt idx="5">
                  <c:v>94184.249225999985</c:v>
                </c:pt>
                <c:pt idx="6">
                  <c:v>54816.087199000001</c:v>
                </c:pt>
                <c:pt idx="7">
                  <c:v>83621.596559000012</c:v>
                </c:pt>
                <c:pt idx="8">
                  <c:v>113164.15100400001</c:v>
                </c:pt>
                <c:pt idx="9">
                  <c:v>115132.59909700001</c:v>
                </c:pt>
                <c:pt idx="11">
                  <c:v>3206.184714</c:v>
                </c:pt>
                <c:pt idx="12">
                  <c:v>3338.9070670000006</c:v>
                </c:pt>
                <c:pt idx="13">
                  <c:v>5128.0128919999997</c:v>
                </c:pt>
                <c:pt idx="14">
                  <c:v>10278.348737999999</c:v>
                </c:pt>
                <c:pt idx="15">
                  <c:v>12848.184997</c:v>
                </c:pt>
                <c:pt idx="16">
                  <c:v>19000.238800999996</c:v>
                </c:pt>
                <c:pt idx="17">
                  <c:v>13035.135531</c:v>
                </c:pt>
                <c:pt idx="18">
                  <c:v>16558.548561</c:v>
                </c:pt>
                <c:pt idx="19">
                  <c:v>27822.070761999999</c:v>
                </c:pt>
                <c:pt idx="20">
                  <c:v>26343.721305999996</c:v>
                </c:pt>
                <c:pt idx="22">
                  <c:v>22080.577381000003</c:v>
                </c:pt>
                <c:pt idx="23">
                  <c:v>32592.481733000001</c:v>
                </c:pt>
                <c:pt idx="24">
                  <c:v>42444.824543999996</c:v>
                </c:pt>
                <c:pt idx="25">
                  <c:v>53986.634424000003</c:v>
                </c:pt>
                <c:pt idx="26">
                  <c:v>60083.732982000001</c:v>
                </c:pt>
                <c:pt idx="27">
                  <c:v>75184.010424999986</c:v>
                </c:pt>
                <c:pt idx="28">
                  <c:v>41780.951668000002</c:v>
                </c:pt>
                <c:pt idx="29">
                  <c:v>67063.047998000009</c:v>
                </c:pt>
                <c:pt idx="30">
                  <c:v>85342.080242000011</c:v>
                </c:pt>
                <c:pt idx="31">
                  <c:v>88788.877791000021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ECOWAS!$A$8</c:f>
              <c:strCache>
                <c:ptCount val="1"/>
                <c:pt idx="0">
                  <c:v>Fuels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ECOWAS!$B$2:$AG$3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ECOWAS!$B$8:$AG$8</c:f>
              <c:numCache>
                <c:formatCode>0</c:formatCode>
                <c:ptCount val="32"/>
                <c:pt idx="0">
                  <c:v>24213.129223</c:v>
                </c:pt>
                <c:pt idx="1">
                  <c:v>34690.518223999999</c:v>
                </c:pt>
                <c:pt idx="2">
                  <c:v>46048.180740000003</c:v>
                </c:pt>
                <c:pt idx="3">
                  <c:v>62487.786077999997</c:v>
                </c:pt>
                <c:pt idx="4">
                  <c:v>70826.980742</c:v>
                </c:pt>
                <c:pt idx="5">
                  <c:v>91279.246492999984</c:v>
                </c:pt>
                <c:pt idx="6">
                  <c:v>53062.649783999994</c:v>
                </c:pt>
                <c:pt idx="7">
                  <c:v>81429.374433000005</c:v>
                </c:pt>
                <c:pt idx="8">
                  <c:v>110291.626118</c:v>
                </c:pt>
                <c:pt idx="9">
                  <c:v>111431.792437</c:v>
                </c:pt>
                <c:pt idx="11">
                  <c:v>2898.9412899999998</c:v>
                </c:pt>
                <c:pt idx="12">
                  <c:v>2972.7220389999998</c:v>
                </c:pt>
                <c:pt idx="13">
                  <c:v>4605.3371039999993</c:v>
                </c:pt>
                <c:pt idx="14">
                  <c:v>9628.4892979999986</c:v>
                </c:pt>
                <c:pt idx="15">
                  <c:v>11984.946977000001</c:v>
                </c:pt>
                <c:pt idx="16">
                  <c:v>18105.895120999998</c:v>
                </c:pt>
                <c:pt idx="17">
                  <c:v>12285.232667999997</c:v>
                </c:pt>
                <c:pt idx="18">
                  <c:v>15414.41187</c:v>
                </c:pt>
                <c:pt idx="19">
                  <c:v>26464.741661</c:v>
                </c:pt>
                <c:pt idx="20">
                  <c:v>25080.470898999996</c:v>
                </c:pt>
                <c:pt idx="22">
                  <c:v>21314.187933000001</c:v>
                </c:pt>
                <c:pt idx="23">
                  <c:v>31717.796184999999</c:v>
                </c:pt>
                <c:pt idx="24">
                  <c:v>41442.843636000005</c:v>
                </c:pt>
                <c:pt idx="25">
                  <c:v>52859.296779999997</c:v>
                </c:pt>
                <c:pt idx="26">
                  <c:v>58842.033765</c:v>
                </c:pt>
                <c:pt idx="27">
                  <c:v>73173.35137199999</c:v>
                </c:pt>
                <c:pt idx="28">
                  <c:v>40777.417115999997</c:v>
                </c:pt>
                <c:pt idx="29">
                  <c:v>66014.962563000008</c:v>
                </c:pt>
                <c:pt idx="30">
                  <c:v>83826.884457000007</c:v>
                </c:pt>
                <c:pt idx="31">
                  <c:v>86351.321538000004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ECOWAS!$A$9</c:f>
              <c:strCache>
                <c:ptCount val="1"/>
                <c:pt idx="0">
                  <c:v>Manifactures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ECOWAS!$B$2:$AG$3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ECOWAS!$B$9:$AG$9</c:f>
              <c:numCache>
                <c:formatCode>0</c:formatCode>
                <c:ptCount val="32"/>
                <c:pt idx="0">
                  <c:v>2703.7657649999996</c:v>
                </c:pt>
                <c:pt idx="1">
                  <c:v>2981.6200949999998</c:v>
                </c:pt>
                <c:pt idx="2">
                  <c:v>3469.7499110000003</c:v>
                </c:pt>
                <c:pt idx="3">
                  <c:v>3423.1772539999997</c:v>
                </c:pt>
                <c:pt idx="4">
                  <c:v>4626.0890650000001</c:v>
                </c:pt>
                <c:pt idx="5">
                  <c:v>4085.6812760000003</c:v>
                </c:pt>
                <c:pt idx="6">
                  <c:v>3453.3268819999998</c:v>
                </c:pt>
                <c:pt idx="7">
                  <c:v>3808.22703</c:v>
                </c:pt>
                <c:pt idx="8">
                  <c:v>4060.7030390000004</c:v>
                </c:pt>
                <c:pt idx="9">
                  <c:v>3610.1128430000008</c:v>
                </c:pt>
                <c:pt idx="11">
                  <c:v>22358.746823999998</c:v>
                </c:pt>
                <c:pt idx="12">
                  <c:v>25075.620821999997</c:v>
                </c:pt>
                <c:pt idx="13">
                  <c:v>29564.942677999999</c:v>
                </c:pt>
                <c:pt idx="14">
                  <c:v>35264.120591999999</c:v>
                </c:pt>
                <c:pt idx="15">
                  <c:v>45515.595423999992</c:v>
                </c:pt>
                <c:pt idx="16">
                  <c:v>58825.14809499999</c:v>
                </c:pt>
                <c:pt idx="17">
                  <c:v>51555.259249999996</c:v>
                </c:pt>
                <c:pt idx="18">
                  <c:v>58918.041956000001</c:v>
                </c:pt>
                <c:pt idx="19">
                  <c:v>76610.365218999985</c:v>
                </c:pt>
                <c:pt idx="20">
                  <c:v>71785.189670000007</c:v>
                </c:pt>
                <c:pt idx="22">
                  <c:v>-19654.981058999998</c:v>
                </c:pt>
                <c:pt idx="23">
                  <c:v>-22094.000726999999</c:v>
                </c:pt>
                <c:pt idx="24">
                  <c:v>-26095.192767</c:v>
                </c:pt>
                <c:pt idx="25">
                  <c:v>-31840.943338000001</c:v>
                </c:pt>
                <c:pt idx="26">
                  <c:v>-40889.506358999992</c:v>
                </c:pt>
                <c:pt idx="27">
                  <c:v>-54739.466818999987</c:v>
                </c:pt>
                <c:pt idx="28">
                  <c:v>-48101.932367999994</c:v>
                </c:pt>
                <c:pt idx="29">
                  <c:v>-55109.814925999999</c:v>
                </c:pt>
                <c:pt idx="30">
                  <c:v>-72549.662179999985</c:v>
                </c:pt>
                <c:pt idx="31">
                  <c:v>-68175.076827000012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ECOWAS!$A$10</c:f>
              <c:strCache>
                <c:ptCount val="1"/>
                <c:pt idx="0">
                  <c:v>Machinery and transport equipment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ECOWAS!$B$2:$AG$3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ECOWAS!$B$10:$AG$10</c:f>
              <c:numCache>
                <c:formatCode>0</c:formatCode>
                <c:ptCount val="32"/>
                <c:pt idx="0">
                  <c:v>988.40166700000009</c:v>
                </c:pt>
                <c:pt idx="1">
                  <c:v>1105.3681940000001</c:v>
                </c:pt>
                <c:pt idx="2">
                  <c:v>1549.5058649999999</c:v>
                </c:pt>
                <c:pt idx="3">
                  <c:v>1630.9758899999999</c:v>
                </c:pt>
                <c:pt idx="4">
                  <c:v>1699.3635630000001</c:v>
                </c:pt>
                <c:pt idx="5">
                  <c:v>1037.2517780000001</c:v>
                </c:pt>
                <c:pt idx="6">
                  <c:v>1560.3870460000001</c:v>
                </c:pt>
                <c:pt idx="7">
                  <c:v>1432.406109</c:v>
                </c:pt>
                <c:pt idx="8">
                  <c:v>1216.6072750000001</c:v>
                </c:pt>
                <c:pt idx="9">
                  <c:v>832.28765699999997</c:v>
                </c:pt>
                <c:pt idx="11">
                  <c:v>11516.863819999999</c:v>
                </c:pt>
                <c:pt idx="12">
                  <c:v>13081.691261</c:v>
                </c:pt>
                <c:pt idx="13">
                  <c:v>15324.78184</c:v>
                </c:pt>
                <c:pt idx="14">
                  <c:v>19096.418132000003</c:v>
                </c:pt>
                <c:pt idx="15">
                  <c:v>24281.401870999995</c:v>
                </c:pt>
                <c:pt idx="16">
                  <c:v>32643.754844999999</c:v>
                </c:pt>
                <c:pt idx="17">
                  <c:v>28510.934220000003</c:v>
                </c:pt>
                <c:pt idx="18">
                  <c:v>32749.574232000006</c:v>
                </c:pt>
                <c:pt idx="19">
                  <c:v>43284.676581999993</c:v>
                </c:pt>
                <c:pt idx="20">
                  <c:v>35685.605263999983</c:v>
                </c:pt>
                <c:pt idx="22">
                  <c:v>-10528.462152999999</c:v>
                </c:pt>
                <c:pt idx="23">
                  <c:v>-11976.323066999999</c:v>
                </c:pt>
                <c:pt idx="24">
                  <c:v>-13775.275975</c:v>
                </c:pt>
                <c:pt idx="25">
                  <c:v>-17465.442242000001</c:v>
                </c:pt>
                <c:pt idx="26">
                  <c:v>-22582.038307999996</c:v>
                </c:pt>
                <c:pt idx="27">
                  <c:v>-31606.503066999998</c:v>
                </c:pt>
                <c:pt idx="28">
                  <c:v>-26950.547174000003</c:v>
                </c:pt>
                <c:pt idx="29">
                  <c:v>-31317.168123000007</c:v>
                </c:pt>
                <c:pt idx="30">
                  <c:v>-42068.069306999991</c:v>
                </c:pt>
                <c:pt idx="31">
                  <c:v>-34853.317606999983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ECOWAS!$A$11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ECOWAS!$B$2:$AG$3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ECOWAS!$B$11:$AG$11</c:f>
              <c:numCache>
                <c:formatCode>0</c:formatCode>
                <c:ptCount val="32"/>
                <c:pt idx="0">
                  <c:v>177.904606</c:v>
                </c:pt>
                <c:pt idx="1">
                  <c:v>89.750071000000005</c:v>
                </c:pt>
                <c:pt idx="2">
                  <c:v>75.689863000000003</c:v>
                </c:pt>
                <c:pt idx="3">
                  <c:v>65.150830999999982</c:v>
                </c:pt>
                <c:pt idx="4">
                  <c:v>604.46957300000008</c:v>
                </c:pt>
                <c:pt idx="5">
                  <c:v>802.69994900000006</c:v>
                </c:pt>
                <c:pt idx="6">
                  <c:v>56.438468999999998</c:v>
                </c:pt>
                <c:pt idx="7">
                  <c:v>63.764355999999999</c:v>
                </c:pt>
                <c:pt idx="8">
                  <c:v>102.623498</c:v>
                </c:pt>
                <c:pt idx="9">
                  <c:v>71.953524999999985</c:v>
                </c:pt>
                <c:pt idx="11">
                  <c:v>1932.4675069999998</c:v>
                </c:pt>
                <c:pt idx="12">
                  <c:v>1980.4663779999996</c:v>
                </c:pt>
                <c:pt idx="13">
                  <c:v>2169.3229409999999</c:v>
                </c:pt>
                <c:pt idx="14">
                  <c:v>2827.7992430000004</c:v>
                </c:pt>
                <c:pt idx="15">
                  <c:v>3307.5100670000002</c:v>
                </c:pt>
                <c:pt idx="16">
                  <c:v>4036.9630330000005</c:v>
                </c:pt>
                <c:pt idx="17">
                  <c:v>3592.5001249999996</c:v>
                </c:pt>
                <c:pt idx="18">
                  <c:v>4108.0286940000005</c:v>
                </c:pt>
                <c:pt idx="19">
                  <c:v>5460.9921750000003</c:v>
                </c:pt>
                <c:pt idx="20">
                  <c:v>5007.917778</c:v>
                </c:pt>
                <c:pt idx="22">
                  <c:v>-1754.5629009999998</c:v>
                </c:pt>
                <c:pt idx="23">
                  <c:v>-1890.7163069999997</c:v>
                </c:pt>
                <c:pt idx="24">
                  <c:v>-2093.6330779999998</c:v>
                </c:pt>
                <c:pt idx="25">
                  <c:v>-2762.6484120000005</c:v>
                </c:pt>
                <c:pt idx="26">
                  <c:v>-2703.0404939999999</c:v>
                </c:pt>
                <c:pt idx="27">
                  <c:v>-3234.2630840000002</c:v>
                </c:pt>
                <c:pt idx="28">
                  <c:v>-3536.0616559999994</c:v>
                </c:pt>
                <c:pt idx="29">
                  <c:v>-4044.2643380000004</c:v>
                </c:pt>
                <c:pt idx="30">
                  <c:v>-5358.3686770000004</c:v>
                </c:pt>
                <c:pt idx="31">
                  <c:v>-4935.9642530000001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ECOWAS!$A$12</c:f>
              <c:strCache>
                <c:ptCount val="1"/>
                <c:pt idx="0">
                  <c:v>Clothing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multiLvlStrRef>
              <c:f>ECOWAS!$B$2:$AG$3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ECOWAS!$B$12:$AG$12</c:f>
              <c:numCache>
                <c:formatCode>0</c:formatCode>
                <c:ptCount val="32"/>
                <c:pt idx="0">
                  <c:v>32.544447000000005</c:v>
                </c:pt>
                <c:pt idx="1">
                  <c:v>31.460581000000005</c:v>
                </c:pt>
                <c:pt idx="2">
                  <c:v>31.930581999999994</c:v>
                </c:pt>
                <c:pt idx="3">
                  <c:v>34.532326000000005</c:v>
                </c:pt>
                <c:pt idx="4">
                  <c:v>42.710408999999999</c:v>
                </c:pt>
                <c:pt idx="5">
                  <c:v>24.535582000000002</c:v>
                </c:pt>
                <c:pt idx="6">
                  <c:v>22.624063000000003</c:v>
                </c:pt>
                <c:pt idx="7">
                  <c:v>18.627016000000001</c:v>
                </c:pt>
                <c:pt idx="8">
                  <c:v>33.801178000000007</c:v>
                </c:pt>
                <c:pt idx="9">
                  <c:v>25.246909000000002</c:v>
                </c:pt>
                <c:pt idx="11">
                  <c:v>418.70839600000005</c:v>
                </c:pt>
                <c:pt idx="12">
                  <c:v>358.27592400000003</c:v>
                </c:pt>
                <c:pt idx="13">
                  <c:v>364.31601799999993</c:v>
                </c:pt>
                <c:pt idx="14">
                  <c:v>359.39308099999994</c:v>
                </c:pt>
                <c:pt idx="15">
                  <c:v>1120.0900670000001</c:v>
                </c:pt>
                <c:pt idx="16">
                  <c:v>719.52037300000006</c:v>
                </c:pt>
                <c:pt idx="17">
                  <c:v>654.69457499999999</c:v>
                </c:pt>
                <c:pt idx="18">
                  <c:v>689.89426400000002</c:v>
                </c:pt>
                <c:pt idx="19">
                  <c:v>889.906295</c:v>
                </c:pt>
                <c:pt idx="20">
                  <c:v>1363.088972</c:v>
                </c:pt>
                <c:pt idx="22">
                  <c:v>-386.16394900000006</c:v>
                </c:pt>
                <c:pt idx="23">
                  <c:v>-326.81534300000004</c:v>
                </c:pt>
                <c:pt idx="24">
                  <c:v>-332.38543599999991</c:v>
                </c:pt>
                <c:pt idx="25">
                  <c:v>-324.86075499999993</c:v>
                </c:pt>
                <c:pt idx="26">
                  <c:v>-1077.3796580000001</c:v>
                </c:pt>
                <c:pt idx="27">
                  <c:v>-694.98479100000009</c:v>
                </c:pt>
                <c:pt idx="28">
                  <c:v>-632.07051200000001</c:v>
                </c:pt>
                <c:pt idx="29">
                  <c:v>-671.267248</c:v>
                </c:pt>
                <c:pt idx="30">
                  <c:v>-856.10511699999995</c:v>
                </c:pt>
                <c:pt idx="31">
                  <c:v>-1337.8420630000001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58869984"/>
        <c:axId val="-1858862368"/>
      </c:lineChart>
      <c:catAx>
        <c:axId val="-18588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5886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886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588699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1179221839849336E-3"/>
          <c:y val="0.93249298086105248"/>
          <c:w val="0.95090020605152092"/>
          <c:h val="5.22894115359763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8496854559847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573130534085481E-2"/>
          <c:y val="0.12467228344155221"/>
          <c:w val="0.60517795603318791"/>
          <c:h val="0.809043541482413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ECOWAS!$A$42:$A$49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ECOWAS!$K$42:$K$49</c:f>
              <c:numCache>
                <c:formatCode>0.0%</c:formatCode>
                <c:ptCount val="8"/>
                <c:pt idx="0">
                  <c:v>0.1387591667283391</c:v>
                </c:pt>
                <c:pt idx="1">
                  <c:v>0.11991274321328105</c:v>
                </c:pt>
                <c:pt idx="2">
                  <c:v>0.54435914787653616</c:v>
                </c:pt>
                <c:pt idx="3">
                  <c:v>0.52525892059252688</c:v>
                </c:pt>
                <c:pt idx="4">
                  <c:v>0.29009888377758547</c:v>
                </c:pt>
                <c:pt idx="5">
                  <c:v>0.14051007982181457</c:v>
                </c:pt>
                <c:pt idx="6">
                  <c:v>1.9545846300968058E-2</c:v>
                </c:pt>
                <c:pt idx="7">
                  <c:v>5.3419069353429008E-3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02374703162111"/>
          <c:y val="1.3262877949274908E-2"/>
          <c:w val="0.24008707244927718"/>
          <c:h val="0.970852356983228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55882678663456E-2"/>
          <c:y val="5.6646770846561938E-2"/>
          <c:w val="0.91814586004183507"/>
          <c:h val="0.82791434314205903"/>
        </c:manualLayout>
      </c:layout>
      <c:lineChart>
        <c:grouping val="standard"/>
        <c:varyColors val="0"/>
        <c:ser>
          <c:idx val="1"/>
          <c:order val="0"/>
          <c:tx>
            <c:strRef>
              <c:f>IGAD!$A$5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IGAD!$B$2:$AG$3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IGAD!$B$5:$AG$5</c:f>
              <c:numCache>
                <c:formatCode>0</c:formatCode>
                <c:ptCount val="32"/>
                <c:pt idx="0">
                  <c:v>2914.4150280000003</c:v>
                </c:pt>
                <c:pt idx="1">
                  <c:v>3347.2396940000003</c:v>
                </c:pt>
                <c:pt idx="2">
                  <c:v>3725.6519119999998</c:v>
                </c:pt>
                <c:pt idx="3">
                  <c:v>4046.7260320000005</c:v>
                </c:pt>
                <c:pt idx="4">
                  <c:v>4540.6645670000007</c:v>
                </c:pt>
                <c:pt idx="5">
                  <c:v>5617.3561040000004</c:v>
                </c:pt>
                <c:pt idx="6">
                  <c:v>5338.2960390000007</c:v>
                </c:pt>
                <c:pt idx="7">
                  <c:v>5938.0408219999999</c:v>
                </c:pt>
                <c:pt idx="8">
                  <c:v>6975.4816920000003</c:v>
                </c:pt>
                <c:pt idx="9">
                  <c:v>6997.5575910000007</c:v>
                </c:pt>
                <c:pt idx="11">
                  <c:v>1689.5163770000001</c:v>
                </c:pt>
                <c:pt idx="12">
                  <c:v>1824.7813469999999</c:v>
                </c:pt>
                <c:pt idx="13">
                  <c:v>2146.67137</c:v>
                </c:pt>
                <c:pt idx="14">
                  <c:v>2801.4067769999997</c:v>
                </c:pt>
                <c:pt idx="15">
                  <c:v>3241.5833860000002</c:v>
                </c:pt>
                <c:pt idx="16">
                  <c:v>4471.9098919999997</c:v>
                </c:pt>
                <c:pt idx="17">
                  <c:v>4598.1462160000001</c:v>
                </c:pt>
                <c:pt idx="18">
                  <c:v>5287.285022</c:v>
                </c:pt>
                <c:pt idx="19">
                  <c:v>6477.8066870000002</c:v>
                </c:pt>
                <c:pt idx="20">
                  <c:v>6332.2905920000003</c:v>
                </c:pt>
                <c:pt idx="22">
                  <c:v>1224.8986510000002</c:v>
                </c:pt>
                <c:pt idx="23">
                  <c:v>1522.4583470000005</c:v>
                </c:pt>
                <c:pt idx="24">
                  <c:v>1578.9805419999998</c:v>
                </c:pt>
                <c:pt idx="25">
                  <c:v>1245.3192550000008</c:v>
                </c:pt>
                <c:pt idx="26">
                  <c:v>1299.0811810000005</c:v>
                </c:pt>
                <c:pt idx="27">
                  <c:v>1145.4462120000007</c:v>
                </c:pt>
                <c:pt idx="28">
                  <c:v>740.14982300000065</c:v>
                </c:pt>
                <c:pt idx="29">
                  <c:v>650.75579999999991</c:v>
                </c:pt>
                <c:pt idx="30">
                  <c:v>497.67500500000006</c:v>
                </c:pt>
                <c:pt idx="31">
                  <c:v>665.2669990000004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IGAD!$A$6</c:f>
              <c:strCache>
                <c:ptCount val="1"/>
                <c:pt idx="0">
                  <c:v>Food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IGAD!$B$2:$AG$3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IGAD!$B$6:$AG$6</c:f>
              <c:numCache>
                <c:formatCode>0</c:formatCode>
                <c:ptCount val="32"/>
                <c:pt idx="0">
                  <c:v>2228.6453020000004</c:v>
                </c:pt>
                <c:pt idx="1">
                  <c:v>2538.7364469999998</c:v>
                </c:pt>
                <c:pt idx="2">
                  <c:v>2822.0032470000001</c:v>
                </c:pt>
                <c:pt idx="3">
                  <c:v>3134.2495900000004</c:v>
                </c:pt>
                <c:pt idx="4">
                  <c:v>3481.7278420000002</c:v>
                </c:pt>
                <c:pt idx="5">
                  <c:v>4338.7347949999994</c:v>
                </c:pt>
                <c:pt idx="6">
                  <c:v>4192.4362270000001</c:v>
                </c:pt>
                <c:pt idx="7">
                  <c:v>4762.9841639999995</c:v>
                </c:pt>
                <c:pt idx="8">
                  <c:v>5598.1519230000004</c:v>
                </c:pt>
                <c:pt idx="9">
                  <c:v>5619.8330249999999</c:v>
                </c:pt>
                <c:pt idx="11">
                  <c:v>1430.5262710000002</c:v>
                </c:pt>
                <c:pt idx="12">
                  <c:v>1621.8771719999997</c:v>
                </c:pt>
                <c:pt idx="13">
                  <c:v>1879.8025719999998</c:v>
                </c:pt>
                <c:pt idx="14">
                  <c:v>2469.2956239999999</c:v>
                </c:pt>
                <c:pt idx="15">
                  <c:v>2826.7677049999998</c:v>
                </c:pt>
                <c:pt idx="16">
                  <c:v>4077.596669</c:v>
                </c:pt>
                <c:pt idx="17">
                  <c:v>4268.6726189999999</c:v>
                </c:pt>
                <c:pt idx="18">
                  <c:v>4929.7533940000003</c:v>
                </c:pt>
                <c:pt idx="19">
                  <c:v>6142.4596629999996</c:v>
                </c:pt>
                <c:pt idx="20">
                  <c:v>5973.6709410000003</c:v>
                </c:pt>
                <c:pt idx="22">
                  <c:v>798.11903100000018</c:v>
                </c:pt>
                <c:pt idx="23">
                  <c:v>916.85927500000003</c:v>
                </c:pt>
                <c:pt idx="24">
                  <c:v>942.20067500000027</c:v>
                </c:pt>
                <c:pt idx="25">
                  <c:v>664.95396600000049</c:v>
                </c:pt>
                <c:pt idx="26">
                  <c:v>654.96013700000049</c:v>
                </c:pt>
                <c:pt idx="27">
                  <c:v>261.13812599999937</c:v>
                </c:pt>
                <c:pt idx="28">
                  <c:v>-76.236391999999796</c:v>
                </c:pt>
                <c:pt idx="29">
                  <c:v>-166.76923000000079</c:v>
                </c:pt>
                <c:pt idx="30">
                  <c:v>-544.30773999999928</c:v>
                </c:pt>
                <c:pt idx="31">
                  <c:v>-353.8379160000004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IGAD!$A$7</c:f>
              <c:strCache>
                <c:ptCount val="1"/>
                <c:pt idx="0">
                  <c:v>Fuels and Minerals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IGAD!$B$2:$AG$3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IGAD!$B$7:$AG$7</c:f>
              <c:numCache>
                <c:formatCode>0</c:formatCode>
                <c:ptCount val="32"/>
                <c:pt idx="0">
                  <c:v>2413.8040310000001</c:v>
                </c:pt>
                <c:pt idx="1">
                  <c:v>3588.7880540000001</c:v>
                </c:pt>
                <c:pt idx="2">
                  <c:v>5143.4166800000003</c:v>
                </c:pt>
                <c:pt idx="3">
                  <c:v>5764.7550860000001</c:v>
                </c:pt>
                <c:pt idx="4">
                  <c:v>8271.879218</c:v>
                </c:pt>
                <c:pt idx="5">
                  <c:v>12648.610871999999</c:v>
                </c:pt>
                <c:pt idx="6">
                  <c:v>7343.7300160000004</c:v>
                </c:pt>
                <c:pt idx="7">
                  <c:v>9042.3731260000004</c:v>
                </c:pt>
                <c:pt idx="8">
                  <c:v>13172.853420000001</c:v>
                </c:pt>
                <c:pt idx="9">
                  <c:v>13020.204933000001</c:v>
                </c:pt>
                <c:pt idx="11">
                  <c:v>1018.959292</c:v>
                </c:pt>
                <c:pt idx="12">
                  <c:v>441.02236500000004</c:v>
                </c:pt>
                <c:pt idx="13">
                  <c:v>1984.9499069999999</c:v>
                </c:pt>
                <c:pt idx="14">
                  <c:v>3057.3309940000004</c:v>
                </c:pt>
                <c:pt idx="15">
                  <c:v>2687.9992429999998</c:v>
                </c:pt>
                <c:pt idx="16">
                  <c:v>1878.4917529999998</c:v>
                </c:pt>
                <c:pt idx="17">
                  <c:v>1489.5361309999998</c:v>
                </c:pt>
                <c:pt idx="18">
                  <c:v>2339.0808360000001</c:v>
                </c:pt>
                <c:pt idx="19">
                  <c:v>1564.7564050000001</c:v>
                </c:pt>
                <c:pt idx="20">
                  <c:v>3378.810097</c:v>
                </c:pt>
                <c:pt idx="22">
                  <c:v>1394.8447390000001</c:v>
                </c:pt>
                <c:pt idx="23">
                  <c:v>3147.7656889999998</c:v>
                </c:pt>
                <c:pt idx="24">
                  <c:v>3158.4667730000001</c:v>
                </c:pt>
                <c:pt idx="25">
                  <c:v>2707.4240919999997</c:v>
                </c:pt>
                <c:pt idx="26">
                  <c:v>5583.8799749999998</c:v>
                </c:pt>
                <c:pt idx="27">
                  <c:v>10770.119118999999</c:v>
                </c:pt>
                <c:pt idx="28">
                  <c:v>5854.1938850000006</c:v>
                </c:pt>
                <c:pt idx="29">
                  <c:v>6703.2922900000003</c:v>
                </c:pt>
                <c:pt idx="30">
                  <c:v>11608.097015000001</c:v>
                </c:pt>
                <c:pt idx="31">
                  <c:v>9641.3948360000013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IGAD!$A$8</c:f>
              <c:strCache>
                <c:ptCount val="1"/>
                <c:pt idx="0">
                  <c:v>Fuels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IGAD!$B$2:$AG$3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IGAD!$B$8:$AG$8</c:f>
              <c:numCache>
                <c:formatCode>0</c:formatCode>
                <c:ptCount val="32"/>
                <c:pt idx="0">
                  <c:v>2328.3634419999998</c:v>
                </c:pt>
                <c:pt idx="1">
                  <c:v>3481.4112139999997</c:v>
                </c:pt>
                <c:pt idx="2">
                  <c:v>4972.7060429999992</c:v>
                </c:pt>
                <c:pt idx="3">
                  <c:v>5550.0357969999995</c:v>
                </c:pt>
                <c:pt idx="4">
                  <c:v>8001.2513529999997</c:v>
                </c:pt>
                <c:pt idx="5">
                  <c:v>12315.442243</c:v>
                </c:pt>
                <c:pt idx="6">
                  <c:v>7189.9097739999997</c:v>
                </c:pt>
                <c:pt idx="7">
                  <c:v>8826.677377</c:v>
                </c:pt>
                <c:pt idx="8">
                  <c:v>12866.490527</c:v>
                </c:pt>
                <c:pt idx="9">
                  <c:v>12719.886833</c:v>
                </c:pt>
                <c:pt idx="11">
                  <c:v>909.31535599999995</c:v>
                </c:pt>
                <c:pt idx="12">
                  <c:v>270.31163099999998</c:v>
                </c:pt>
                <c:pt idx="13">
                  <c:v>1809.5397470000003</c:v>
                </c:pt>
                <c:pt idx="14">
                  <c:v>2803.4397649999996</c:v>
                </c:pt>
                <c:pt idx="15">
                  <c:v>2348.5331149999997</c:v>
                </c:pt>
                <c:pt idx="16">
                  <c:v>1589.1724370000002</c:v>
                </c:pt>
                <c:pt idx="17">
                  <c:v>1170.6838970000001</c:v>
                </c:pt>
                <c:pt idx="18">
                  <c:v>2050.0331300000003</c:v>
                </c:pt>
                <c:pt idx="19">
                  <c:v>1251.5694239999998</c:v>
                </c:pt>
                <c:pt idx="20">
                  <c:v>3089.9935809999997</c:v>
                </c:pt>
                <c:pt idx="22">
                  <c:v>1419.0480859999998</c:v>
                </c:pt>
                <c:pt idx="23">
                  <c:v>3211.0995829999997</c:v>
                </c:pt>
                <c:pt idx="24">
                  <c:v>3163.166295999999</c:v>
                </c:pt>
                <c:pt idx="25">
                  <c:v>2746.5960319999999</c:v>
                </c:pt>
                <c:pt idx="26">
                  <c:v>5652.7182379999995</c:v>
                </c:pt>
                <c:pt idx="27">
                  <c:v>10726.269806</c:v>
                </c:pt>
                <c:pt idx="28">
                  <c:v>6019.2258769999999</c:v>
                </c:pt>
                <c:pt idx="29">
                  <c:v>6776.6442470000002</c:v>
                </c:pt>
                <c:pt idx="30">
                  <c:v>11614.921103000001</c:v>
                </c:pt>
                <c:pt idx="31">
                  <c:v>9629.8932520000017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IGAD!$A$9</c:f>
              <c:strCache>
                <c:ptCount val="1"/>
                <c:pt idx="0">
                  <c:v>Manifactures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IGAD!$B$2:$AG$3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IGAD!$B$9:$AG$9</c:f>
              <c:numCache>
                <c:formatCode>0</c:formatCode>
                <c:ptCount val="32"/>
                <c:pt idx="0">
                  <c:v>876.70809399999996</c:v>
                </c:pt>
                <c:pt idx="1">
                  <c:v>983.02254900000003</c:v>
                </c:pt>
                <c:pt idx="2">
                  <c:v>1153.1803149999998</c:v>
                </c:pt>
                <c:pt idx="3">
                  <c:v>1413.9135479999998</c:v>
                </c:pt>
                <c:pt idx="4">
                  <c:v>1478.2991399999999</c:v>
                </c:pt>
                <c:pt idx="5">
                  <c:v>2121.2919330000004</c:v>
                </c:pt>
                <c:pt idx="6">
                  <c:v>1621.1217380000003</c:v>
                </c:pt>
                <c:pt idx="7">
                  <c:v>1462.6700890000002</c:v>
                </c:pt>
                <c:pt idx="8">
                  <c:v>2053.8510300000003</c:v>
                </c:pt>
                <c:pt idx="9">
                  <c:v>2266.387373</c:v>
                </c:pt>
                <c:pt idx="11">
                  <c:v>6490.745954</c:v>
                </c:pt>
                <c:pt idx="12">
                  <c:v>8587.0579119999984</c:v>
                </c:pt>
                <c:pt idx="13">
                  <c:v>11899.561048</c:v>
                </c:pt>
                <c:pt idx="14">
                  <c:v>13566.923863</c:v>
                </c:pt>
                <c:pt idx="15">
                  <c:v>15737.817734999999</c:v>
                </c:pt>
                <c:pt idx="16">
                  <c:v>18581.959060999998</c:v>
                </c:pt>
                <c:pt idx="17">
                  <c:v>17605.245370999997</c:v>
                </c:pt>
                <c:pt idx="18">
                  <c:v>19181.058960999999</c:v>
                </c:pt>
                <c:pt idx="19">
                  <c:v>21391.922315</c:v>
                </c:pt>
                <c:pt idx="20">
                  <c:v>24102.891842000001</c:v>
                </c:pt>
                <c:pt idx="22">
                  <c:v>-5614.0378600000004</c:v>
                </c:pt>
                <c:pt idx="23">
                  <c:v>-7604.0353629999981</c:v>
                </c:pt>
                <c:pt idx="24">
                  <c:v>-10746.380733</c:v>
                </c:pt>
                <c:pt idx="25">
                  <c:v>-12153.010315</c:v>
                </c:pt>
                <c:pt idx="26">
                  <c:v>-14259.518595</c:v>
                </c:pt>
                <c:pt idx="27">
                  <c:v>-16460.667127999997</c:v>
                </c:pt>
                <c:pt idx="28">
                  <c:v>-15984.123632999997</c:v>
                </c:pt>
                <c:pt idx="29">
                  <c:v>-17718.388872</c:v>
                </c:pt>
                <c:pt idx="30">
                  <c:v>-19338.071284999998</c:v>
                </c:pt>
                <c:pt idx="31">
                  <c:v>-21836.504469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IGAD!$A$10</c:f>
              <c:strCache>
                <c:ptCount val="1"/>
                <c:pt idx="0">
                  <c:v>Machinery and transport equipment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IGAD!$B$2:$AG$3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IGAD!$B$10:$AG$10</c:f>
              <c:numCache>
                <c:formatCode>0</c:formatCode>
                <c:ptCount val="32"/>
                <c:pt idx="0">
                  <c:v>141.14002399999998</c:v>
                </c:pt>
                <c:pt idx="1">
                  <c:v>146.66156599999999</c:v>
                </c:pt>
                <c:pt idx="2">
                  <c:v>179.32665799999998</c:v>
                </c:pt>
                <c:pt idx="3">
                  <c:v>280.55573900000002</c:v>
                </c:pt>
                <c:pt idx="4">
                  <c:v>232.81465599999999</c:v>
                </c:pt>
                <c:pt idx="5">
                  <c:v>546.47467099999994</c:v>
                </c:pt>
                <c:pt idx="6">
                  <c:v>363.04985099999999</c:v>
                </c:pt>
                <c:pt idx="7">
                  <c:v>260.20446399999997</c:v>
                </c:pt>
                <c:pt idx="8">
                  <c:v>303.61384600000002</c:v>
                </c:pt>
                <c:pt idx="9">
                  <c:v>534.39952100000005</c:v>
                </c:pt>
                <c:pt idx="11">
                  <c:v>2946.2429119999997</c:v>
                </c:pt>
                <c:pt idx="12">
                  <c:v>3969.7082009999995</c:v>
                </c:pt>
                <c:pt idx="13">
                  <c:v>5879.4345529999991</c:v>
                </c:pt>
                <c:pt idx="14">
                  <c:v>6637.6698320000005</c:v>
                </c:pt>
                <c:pt idx="15">
                  <c:v>7305.2469029999993</c:v>
                </c:pt>
                <c:pt idx="16">
                  <c:v>8541.5998320000017</c:v>
                </c:pt>
                <c:pt idx="17">
                  <c:v>7604.0599010000005</c:v>
                </c:pt>
                <c:pt idx="18">
                  <c:v>8353.5290569999997</c:v>
                </c:pt>
                <c:pt idx="19">
                  <c:v>9136.9101529999989</c:v>
                </c:pt>
                <c:pt idx="20">
                  <c:v>10405.481699</c:v>
                </c:pt>
                <c:pt idx="22">
                  <c:v>-2805.1028879999999</c:v>
                </c:pt>
                <c:pt idx="23">
                  <c:v>-3823.0466349999997</c:v>
                </c:pt>
                <c:pt idx="24">
                  <c:v>-5700.1078949999992</c:v>
                </c:pt>
                <c:pt idx="25">
                  <c:v>-6357.1140930000001</c:v>
                </c:pt>
                <c:pt idx="26">
                  <c:v>-7072.4322469999997</c:v>
                </c:pt>
                <c:pt idx="27">
                  <c:v>-7995.1251610000018</c:v>
                </c:pt>
                <c:pt idx="28">
                  <c:v>-7241.0100500000008</c:v>
                </c:pt>
                <c:pt idx="29">
                  <c:v>-8093.3245929999994</c:v>
                </c:pt>
                <c:pt idx="30">
                  <c:v>-8833.2963069999987</c:v>
                </c:pt>
                <c:pt idx="31">
                  <c:v>-9871.0821780000006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IGAD!$A$11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IGAD!$B$2:$AG$3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IGAD!$B$11:$AG$11</c:f>
              <c:numCache>
                <c:formatCode>0</c:formatCode>
                <c:ptCount val="32"/>
                <c:pt idx="0">
                  <c:v>32.689048</c:v>
                </c:pt>
                <c:pt idx="1">
                  <c:v>32.786701000000001</c:v>
                </c:pt>
                <c:pt idx="2">
                  <c:v>31.736281000000002</c:v>
                </c:pt>
                <c:pt idx="3">
                  <c:v>39.190124999999995</c:v>
                </c:pt>
                <c:pt idx="4">
                  <c:v>44.787133000000011</c:v>
                </c:pt>
                <c:pt idx="5">
                  <c:v>38.823029999999996</c:v>
                </c:pt>
                <c:pt idx="6">
                  <c:v>40.661521</c:v>
                </c:pt>
                <c:pt idx="7">
                  <c:v>60.748280000000001</c:v>
                </c:pt>
                <c:pt idx="8">
                  <c:v>69.560126000000011</c:v>
                </c:pt>
                <c:pt idx="9">
                  <c:v>54.735923999999997</c:v>
                </c:pt>
                <c:pt idx="11">
                  <c:v>361.38866200000001</c:v>
                </c:pt>
                <c:pt idx="12">
                  <c:v>405.37679400000002</c:v>
                </c:pt>
                <c:pt idx="13">
                  <c:v>511.95336400000002</c:v>
                </c:pt>
                <c:pt idx="14">
                  <c:v>646.85695500000008</c:v>
                </c:pt>
                <c:pt idx="15">
                  <c:v>683.26842399999998</c:v>
                </c:pt>
                <c:pt idx="16">
                  <c:v>758.04274400000008</c:v>
                </c:pt>
                <c:pt idx="17">
                  <c:v>762.94587200000001</c:v>
                </c:pt>
                <c:pt idx="18">
                  <c:v>976.81508999999994</c:v>
                </c:pt>
                <c:pt idx="19">
                  <c:v>1044.9381740000001</c:v>
                </c:pt>
                <c:pt idx="20">
                  <c:v>1131.0816829999999</c:v>
                </c:pt>
                <c:pt idx="22">
                  <c:v>-328.699614</c:v>
                </c:pt>
                <c:pt idx="23">
                  <c:v>-372.59009300000002</c:v>
                </c:pt>
                <c:pt idx="24">
                  <c:v>-480.217083</c:v>
                </c:pt>
                <c:pt idx="25">
                  <c:v>-607.66683000000012</c:v>
                </c:pt>
                <c:pt idx="26">
                  <c:v>-638.48129099999994</c:v>
                </c:pt>
                <c:pt idx="27">
                  <c:v>-719.21971400000007</c:v>
                </c:pt>
                <c:pt idx="28">
                  <c:v>-722.28435100000002</c:v>
                </c:pt>
                <c:pt idx="29">
                  <c:v>-916.06680999999992</c:v>
                </c:pt>
                <c:pt idx="30">
                  <c:v>-975.37804800000015</c:v>
                </c:pt>
                <c:pt idx="31">
                  <c:v>-1076.3457589999998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IGAD!$A$12</c:f>
              <c:strCache>
                <c:ptCount val="1"/>
                <c:pt idx="0">
                  <c:v>Clothing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multiLvlStrRef>
              <c:f>IGAD!$B$2:$AG$3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IGAD!$B$12:$AG$12</c:f>
              <c:numCache>
                <c:formatCode>0</c:formatCode>
                <c:ptCount val="32"/>
                <c:pt idx="0">
                  <c:v>215.76744099999996</c:v>
                </c:pt>
                <c:pt idx="1">
                  <c:v>317.52469899999994</c:v>
                </c:pt>
                <c:pt idx="2">
                  <c:v>295.98772200000002</c:v>
                </c:pt>
                <c:pt idx="3">
                  <c:v>298.743965</c:v>
                </c:pt>
                <c:pt idx="4">
                  <c:v>281.32978900000001</c:v>
                </c:pt>
                <c:pt idx="5">
                  <c:v>289.73382399999997</c:v>
                </c:pt>
                <c:pt idx="6">
                  <c:v>228.41823200000002</c:v>
                </c:pt>
                <c:pt idx="7">
                  <c:v>239.83770599999997</c:v>
                </c:pt>
                <c:pt idx="8">
                  <c:v>339.65120300000001</c:v>
                </c:pt>
                <c:pt idx="9">
                  <c:v>332.23351700000001</c:v>
                </c:pt>
                <c:pt idx="11">
                  <c:v>166.59074899999999</c:v>
                </c:pt>
                <c:pt idx="12">
                  <c:v>221.59279100000001</c:v>
                </c:pt>
                <c:pt idx="13">
                  <c:v>256.849378</c:v>
                </c:pt>
                <c:pt idx="14">
                  <c:v>332.44437199999999</c:v>
                </c:pt>
                <c:pt idx="15">
                  <c:v>405.96426000000008</c:v>
                </c:pt>
                <c:pt idx="16">
                  <c:v>429.58613300000002</c:v>
                </c:pt>
                <c:pt idx="17">
                  <c:v>443.31580000000002</c:v>
                </c:pt>
                <c:pt idx="18">
                  <c:v>512.76276899999993</c:v>
                </c:pt>
                <c:pt idx="19">
                  <c:v>618.84634000000005</c:v>
                </c:pt>
                <c:pt idx="20">
                  <c:v>690.37010499999997</c:v>
                </c:pt>
                <c:pt idx="22">
                  <c:v>49.176691999999974</c:v>
                </c:pt>
                <c:pt idx="23">
                  <c:v>95.931907999999936</c:v>
                </c:pt>
                <c:pt idx="24">
                  <c:v>39.138344000000018</c:v>
                </c:pt>
                <c:pt idx="25">
                  <c:v>-33.700406999999984</c:v>
                </c:pt>
                <c:pt idx="26">
                  <c:v>-124.63447100000008</c:v>
                </c:pt>
                <c:pt idx="27">
                  <c:v>-139.85230900000005</c:v>
                </c:pt>
                <c:pt idx="28">
                  <c:v>-214.89756800000001</c:v>
                </c:pt>
                <c:pt idx="29">
                  <c:v>-272.92506299999997</c:v>
                </c:pt>
                <c:pt idx="30">
                  <c:v>-279.19513700000005</c:v>
                </c:pt>
                <c:pt idx="31">
                  <c:v>-358.13658799999996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58856384"/>
        <c:axId val="-1858860192"/>
      </c:lineChart>
      <c:catAx>
        <c:axId val="-18588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5886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886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58856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14636374137986E-3"/>
          <c:y val="0.93249298086105248"/>
          <c:w val="0.95090020605152092"/>
          <c:h val="5.22894115359763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8496854559847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4151057364737E-2"/>
          <c:y val="0.11671447811549568"/>
          <c:w val="0.61509890613209262"/>
          <c:h val="0.822306550359174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IGAD!$A$42:$A$49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IGAD!$K$42:$K$49</c:f>
              <c:numCache>
                <c:formatCode>0.0%</c:formatCode>
                <c:ptCount val="8"/>
                <c:pt idx="0">
                  <c:v>0.2279211188996782</c:v>
                </c:pt>
                <c:pt idx="1">
                  <c:v>0.19823214485432197</c:v>
                </c:pt>
                <c:pt idx="2">
                  <c:v>0.28039943164971903</c:v>
                </c:pt>
                <c:pt idx="3">
                  <c:v>0.27032608204979636</c:v>
                </c:pt>
                <c:pt idx="4">
                  <c:v>0.45087652467983308</c:v>
                </c:pt>
                <c:pt idx="5">
                  <c:v>0.18705614152994859</c:v>
                </c:pt>
                <c:pt idx="6">
                  <c:v>2.0275765491693059E-2</c:v>
                </c:pt>
                <c:pt idx="7">
                  <c:v>1.7485042478904544E-2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02374703162111"/>
          <c:y val="1.3262877949274908E-2"/>
          <c:w val="0.24008707244927718"/>
          <c:h val="0.970852356983228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626604618602692E-2"/>
          <c:y val="5.6646770846561938E-2"/>
          <c:w val="0.91507513810189589"/>
          <c:h val="0.82791434314205903"/>
        </c:manualLayout>
      </c:layout>
      <c:lineChart>
        <c:grouping val="standard"/>
        <c:varyColors val="0"/>
        <c:ser>
          <c:idx val="1"/>
          <c:order val="0"/>
          <c:tx>
            <c:strRef>
              <c:f>SADC!$A$5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SADC!$B$2:$AG$3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SADC!$B$5:$AG$5</c:f>
              <c:numCache>
                <c:formatCode>0</c:formatCode>
                <c:ptCount val="32"/>
                <c:pt idx="0">
                  <c:v>11182.189910999999</c:v>
                </c:pt>
                <c:pt idx="1">
                  <c:v>12643.632781999999</c:v>
                </c:pt>
                <c:pt idx="2">
                  <c:v>12530.264896999999</c:v>
                </c:pt>
                <c:pt idx="3">
                  <c:v>12565.200656999999</c:v>
                </c:pt>
                <c:pt idx="4">
                  <c:v>14727.173989000001</c:v>
                </c:pt>
                <c:pt idx="5">
                  <c:v>16326.193740999999</c:v>
                </c:pt>
                <c:pt idx="6">
                  <c:v>16135.871622000002</c:v>
                </c:pt>
                <c:pt idx="7">
                  <c:v>17416.96441</c:v>
                </c:pt>
                <c:pt idx="8">
                  <c:v>19795.406819999997</c:v>
                </c:pt>
                <c:pt idx="9">
                  <c:v>19347.071621999999</c:v>
                </c:pt>
                <c:pt idx="11">
                  <c:v>5520.2627649999995</c:v>
                </c:pt>
                <c:pt idx="12">
                  <c:v>6805.173014</c:v>
                </c:pt>
                <c:pt idx="13">
                  <c:v>7707.5181269999994</c:v>
                </c:pt>
                <c:pt idx="14">
                  <c:v>9236.1631800000014</c:v>
                </c:pt>
                <c:pt idx="15">
                  <c:v>11728.818211</c:v>
                </c:pt>
                <c:pt idx="16">
                  <c:v>13860.830407000001</c:v>
                </c:pt>
                <c:pt idx="17">
                  <c:v>12851.259045000003</c:v>
                </c:pt>
                <c:pt idx="18">
                  <c:v>14572.814033000001</c:v>
                </c:pt>
                <c:pt idx="19">
                  <c:v>18845.205574999996</c:v>
                </c:pt>
                <c:pt idx="20">
                  <c:v>19588.579442000002</c:v>
                </c:pt>
                <c:pt idx="22">
                  <c:v>5661.927146</c:v>
                </c:pt>
                <c:pt idx="23">
                  <c:v>5838.4597679999988</c:v>
                </c:pt>
                <c:pt idx="24">
                  <c:v>4822.7467699999997</c:v>
                </c:pt>
                <c:pt idx="25">
                  <c:v>3329.037476999998</c:v>
                </c:pt>
                <c:pt idx="26">
                  <c:v>2998.355778000001</c:v>
                </c:pt>
                <c:pt idx="27">
                  <c:v>2465.3633339999978</c:v>
                </c:pt>
                <c:pt idx="28">
                  <c:v>3284.6125769999999</c:v>
                </c:pt>
                <c:pt idx="29">
                  <c:v>2844.1503769999999</c:v>
                </c:pt>
                <c:pt idx="30">
                  <c:v>950.2012450000002</c:v>
                </c:pt>
                <c:pt idx="31">
                  <c:v>-241.50782000000254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SADC!$A$6</c:f>
              <c:strCache>
                <c:ptCount val="1"/>
                <c:pt idx="0">
                  <c:v>Food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SADC!$B$2:$AG$3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SADC!$B$6:$AG$6</c:f>
              <c:numCache>
                <c:formatCode>0</c:formatCode>
                <c:ptCount val="32"/>
                <c:pt idx="0">
                  <c:v>9312.5131360000014</c:v>
                </c:pt>
                <c:pt idx="1">
                  <c:v>10235.217866000001</c:v>
                </c:pt>
                <c:pt idx="2">
                  <c:v>10157.852905</c:v>
                </c:pt>
                <c:pt idx="3">
                  <c:v>10271.673161000002</c:v>
                </c:pt>
                <c:pt idx="4">
                  <c:v>12067.723314999999</c:v>
                </c:pt>
                <c:pt idx="5">
                  <c:v>13560.469619</c:v>
                </c:pt>
                <c:pt idx="6">
                  <c:v>13825.332340999999</c:v>
                </c:pt>
                <c:pt idx="7">
                  <c:v>14373.434113000001</c:v>
                </c:pt>
                <c:pt idx="8">
                  <c:v>16322.054391</c:v>
                </c:pt>
                <c:pt idx="9">
                  <c:v>15940.834782</c:v>
                </c:pt>
                <c:pt idx="11">
                  <c:v>4822.9862689999991</c:v>
                </c:pt>
                <c:pt idx="12">
                  <c:v>5960.7445600000001</c:v>
                </c:pt>
                <c:pt idx="13">
                  <c:v>6862.4070499999998</c:v>
                </c:pt>
                <c:pt idx="14">
                  <c:v>8155.843398</c:v>
                </c:pt>
                <c:pt idx="15">
                  <c:v>10419.078903000001</c:v>
                </c:pt>
                <c:pt idx="16">
                  <c:v>12599.101038000001</c:v>
                </c:pt>
                <c:pt idx="17">
                  <c:v>11764.64258</c:v>
                </c:pt>
                <c:pt idx="18">
                  <c:v>13223.279010999999</c:v>
                </c:pt>
                <c:pt idx="19">
                  <c:v>17041.705267999998</c:v>
                </c:pt>
                <c:pt idx="20">
                  <c:v>17751.567881999999</c:v>
                </c:pt>
                <c:pt idx="22">
                  <c:v>4489.5268670000023</c:v>
                </c:pt>
                <c:pt idx="23">
                  <c:v>4274.4733060000008</c:v>
                </c:pt>
                <c:pt idx="24">
                  <c:v>3295.4458549999999</c:v>
                </c:pt>
                <c:pt idx="25">
                  <c:v>2115.8297630000025</c:v>
                </c:pt>
                <c:pt idx="26">
                  <c:v>1648.6444119999978</c:v>
                </c:pt>
                <c:pt idx="27">
                  <c:v>961.36858099999881</c:v>
                </c:pt>
                <c:pt idx="28">
                  <c:v>2060.6897609999996</c:v>
                </c:pt>
                <c:pt idx="29">
                  <c:v>1150.1551020000024</c:v>
                </c:pt>
                <c:pt idx="30">
                  <c:v>-719.65087699999822</c:v>
                </c:pt>
                <c:pt idx="31">
                  <c:v>-1810.7330999999995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SADC!$A$7</c:f>
              <c:strCache>
                <c:ptCount val="1"/>
                <c:pt idx="0">
                  <c:v>Fuels and Minerals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SADC!$B$2:$AG$3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SADC!$B$7:$AG$7</c:f>
              <c:numCache>
                <c:formatCode>0</c:formatCode>
                <c:ptCount val="32"/>
                <c:pt idx="0">
                  <c:v>22082.219387000001</c:v>
                </c:pt>
                <c:pt idx="1">
                  <c:v>31458.193047000004</c:v>
                </c:pt>
                <c:pt idx="2">
                  <c:v>44365.182454000002</c:v>
                </c:pt>
                <c:pt idx="3">
                  <c:v>60752.506348999996</c:v>
                </c:pt>
                <c:pt idx="4">
                  <c:v>78507.854634999996</c:v>
                </c:pt>
                <c:pt idx="5">
                  <c:v>115363.564211</c:v>
                </c:pt>
                <c:pt idx="6">
                  <c:v>72338.346632999979</c:v>
                </c:pt>
                <c:pt idx="7">
                  <c:v>98774.825189999989</c:v>
                </c:pt>
                <c:pt idx="8">
                  <c:v>119191.71142200001</c:v>
                </c:pt>
                <c:pt idx="9">
                  <c:v>125905.56549000001</c:v>
                </c:pt>
                <c:pt idx="11">
                  <c:v>4894.7357340000008</c:v>
                </c:pt>
                <c:pt idx="12">
                  <c:v>3443.1275400000004</c:v>
                </c:pt>
                <c:pt idx="13">
                  <c:v>8107.2526519999992</c:v>
                </c:pt>
                <c:pt idx="14">
                  <c:v>14462.185645</c:v>
                </c:pt>
                <c:pt idx="15">
                  <c:v>10924.684113000001</c:v>
                </c:pt>
                <c:pt idx="16">
                  <c:v>14693.389562</c:v>
                </c:pt>
                <c:pt idx="17">
                  <c:v>10203.799041</c:v>
                </c:pt>
                <c:pt idx="18">
                  <c:v>14539.647773999999</c:v>
                </c:pt>
                <c:pt idx="19">
                  <c:v>18426.893412000001</c:v>
                </c:pt>
                <c:pt idx="20">
                  <c:v>21762.811523</c:v>
                </c:pt>
                <c:pt idx="22">
                  <c:v>17187.483652999999</c:v>
                </c:pt>
                <c:pt idx="23">
                  <c:v>28015.065507000003</c:v>
                </c:pt>
                <c:pt idx="24">
                  <c:v>36257.929801999999</c:v>
                </c:pt>
                <c:pt idx="25">
                  <c:v>46290.320703999998</c:v>
                </c:pt>
                <c:pt idx="26">
                  <c:v>67583.170522</c:v>
                </c:pt>
                <c:pt idx="27">
                  <c:v>100670.17464900001</c:v>
                </c:pt>
                <c:pt idx="28">
                  <c:v>62134.547591999981</c:v>
                </c:pt>
                <c:pt idx="29">
                  <c:v>84235.177415999991</c:v>
                </c:pt>
                <c:pt idx="30">
                  <c:v>100764.81801</c:v>
                </c:pt>
                <c:pt idx="31">
                  <c:v>104142.75396700001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SADC!$A$8</c:f>
              <c:strCache>
                <c:ptCount val="1"/>
                <c:pt idx="0">
                  <c:v>Fuels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SADC!$B$2:$AG$3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SADC!$B$8:$AG$8</c:f>
              <c:numCache>
                <c:formatCode>0</c:formatCode>
                <c:ptCount val="32"/>
                <c:pt idx="0">
                  <c:v>12353.556242000002</c:v>
                </c:pt>
                <c:pt idx="1">
                  <c:v>17011.393639999995</c:v>
                </c:pt>
                <c:pt idx="2">
                  <c:v>26482.105241000005</c:v>
                </c:pt>
                <c:pt idx="3">
                  <c:v>36035.014093999998</c:v>
                </c:pt>
                <c:pt idx="4">
                  <c:v>46823.774815999997</c:v>
                </c:pt>
                <c:pt idx="5">
                  <c:v>75908.931360000017</c:v>
                </c:pt>
                <c:pt idx="6">
                  <c:v>45984.214086999993</c:v>
                </c:pt>
                <c:pt idx="7">
                  <c:v>58884.963348000005</c:v>
                </c:pt>
                <c:pt idx="8">
                  <c:v>70690.925308999998</c:v>
                </c:pt>
                <c:pt idx="9">
                  <c:v>84096.988913000008</c:v>
                </c:pt>
                <c:pt idx="11">
                  <c:v>3997.6003110000001</c:v>
                </c:pt>
                <c:pt idx="12">
                  <c:v>2120.694982</c:v>
                </c:pt>
                <c:pt idx="13">
                  <c:v>6613.1037630000001</c:v>
                </c:pt>
                <c:pt idx="14">
                  <c:v>12538.229083999999</c:v>
                </c:pt>
                <c:pt idx="15">
                  <c:v>7968.7811409999995</c:v>
                </c:pt>
                <c:pt idx="16">
                  <c:v>11531.936081000002</c:v>
                </c:pt>
                <c:pt idx="17">
                  <c:v>8110.6068060000007</c:v>
                </c:pt>
                <c:pt idx="18">
                  <c:v>11465.446026</c:v>
                </c:pt>
                <c:pt idx="19">
                  <c:v>14404.338107</c:v>
                </c:pt>
                <c:pt idx="20">
                  <c:v>18239.929569</c:v>
                </c:pt>
                <c:pt idx="22">
                  <c:v>8355.9559310000022</c:v>
                </c:pt>
                <c:pt idx="23">
                  <c:v>14890.698657999994</c:v>
                </c:pt>
                <c:pt idx="24">
                  <c:v>19869.001478000006</c:v>
                </c:pt>
                <c:pt idx="25">
                  <c:v>23496.78501</c:v>
                </c:pt>
                <c:pt idx="26">
                  <c:v>38854.993674999998</c:v>
                </c:pt>
                <c:pt idx="27">
                  <c:v>64376.995279000017</c:v>
                </c:pt>
                <c:pt idx="28">
                  <c:v>37873.60728099999</c:v>
                </c:pt>
                <c:pt idx="29">
                  <c:v>47419.517322000007</c:v>
                </c:pt>
                <c:pt idx="30">
                  <c:v>56286.587201999995</c:v>
                </c:pt>
                <c:pt idx="31">
                  <c:v>65857.059344000008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SADC!$A$9</c:f>
              <c:strCache>
                <c:ptCount val="1"/>
                <c:pt idx="0">
                  <c:v>Manifactures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SADC!$B$2:$AG$3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SADC!$B$9:$AG$9</c:f>
              <c:numCache>
                <c:formatCode>0</c:formatCode>
                <c:ptCount val="32"/>
                <c:pt idx="0">
                  <c:v>29569.202934999998</c:v>
                </c:pt>
                <c:pt idx="1">
                  <c:v>36082.036455999994</c:v>
                </c:pt>
                <c:pt idx="2">
                  <c:v>38841.04587699999</c:v>
                </c:pt>
                <c:pt idx="3">
                  <c:v>41546.364155999996</c:v>
                </c:pt>
                <c:pt idx="4">
                  <c:v>48759.896313000005</c:v>
                </c:pt>
                <c:pt idx="5">
                  <c:v>54594.015078999997</c:v>
                </c:pt>
                <c:pt idx="6">
                  <c:v>41685.330141000006</c:v>
                </c:pt>
                <c:pt idx="7">
                  <c:v>50535.410600000003</c:v>
                </c:pt>
                <c:pt idx="8">
                  <c:v>57489.398562000009</c:v>
                </c:pt>
                <c:pt idx="9">
                  <c:v>50683.562331999994</c:v>
                </c:pt>
                <c:pt idx="11">
                  <c:v>35458.751196999998</c:v>
                </c:pt>
                <c:pt idx="12">
                  <c:v>47725.206398999995</c:v>
                </c:pt>
                <c:pt idx="13">
                  <c:v>56145.409584000001</c:v>
                </c:pt>
                <c:pt idx="14">
                  <c:v>68256.457757000011</c:v>
                </c:pt>
                <c:pt idx="15">
                  <c:v>80025.580230999985</c:v>
                </c:pt>
                <c:pt idx="16">
                  <c:v>92151.727901999999</c:v>
                </c:pt>
                <c:pt idx="17">
                  <c:v>74797.580430000016</c:v>
                </c:pt>
                <c:pt idx="18">
                  <c:v>89550.441326</c:v>
                </c:pt>
                <c:pt idx="19">
                  <c:v>105132.873359</c:v>
                </c:pt>
                <c:pt idx="20">
                  <c:v>112296.54246099998</c:v>
                </c:pt>
                <c:pt idx="22">
                  <c:v>-5889.5482620000002</c:v>
                </c:pt>
                <c:pt idx="23">
                  <c:v>-11643.169943000001</c:v>
                </c:pt>
                <c:pt idx="24">
                  <c:v>-17304.363707000011</c:v>
                </c:pt>
                <c:pt idx="25">
                  <c:v>-26710.093601000015</c:v>
                </c:pt>
                <c:pt idx="26">
                  <c:v>-31265.683917999981</c:v>
                </c:pt>
                <c:pt idx="27">
                  <c:v>-37557.712823000002</c:v>
                </c:pt>
                <c:pt idx="28">
                  <c:v>-33112.250289000011</c:v>
                </c:pt>
                <c:pt idx="29">
                  <c:v>-39015.030725999997</c:v>
                </c:pt>
                <c:pt idx="30">
                  <c:v>-47643.474796999995</c:v>
                </c:pt>
                <c:pt idx="31">
                  <c:v>-61612.980128999981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SADC!$A$10</c:f>
              <c:strCache>
                <c:ptCount val="1"/>
                <c:pt idx="0">
                  <c:v>Machinery and transport equipment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SADC!$B$2:$AG$3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SADC!$B$10:$AG$10</c:f>
              <c:numCache>
                <c:formatCode>0</c:formatCode>
                <c:ptCount val="32"/>
                <c:pt idx="0">
                  <c:v>8555.6019559999986</c:v>
                </c:pt>
                <c:pt idx="1">
                  <c:v>9819.567014000002</c:v>
                </c:pt>
                <c:pt idx="2">
                  <c:v>10343.624109</c:v>
                </c:pt>
                <c:pt idx="3">
                  <c:v>12351.099227000001</c:v>
                </c:pt>
                <c:pt idx="4">
                  <c:v>15675.506263000001</c:v>
                </c:pt>
                <c:pt idx="5">
                  <c:v>17898.935011000001</c:v>
                </c:pt>
                <c:pt idx="6">
                  <c:v>14657.84427</c:v>
                </c:pt>
                <c:pt idx="7">
                  <c:v>16641.128820999998</c:v>
                </c:pt>
                <c:pt idx="8">
                  <c:v>18297.534776000004</c:v>
                </c:pt>
                <c:pt idx="9">
                  <c:v>16778.047955000002</c:v>
                </c:pt>
                <c:pt idx="11">
                  <c:v>19552.753267</c:v>
                </c:pt>
                <c:pt idx="12">
                  <c:v>27007.349412000003</c:v>
                </c:pt>
                <c:pt idx="13">
                  <c:v>32591.132644999998</c:v>
                </c:pt>
                <c:pt idx="14">
                  <c:v>38272.396261999995</c:v>
                </c:pt>
                <c:pt idx="15">
                  <c:v>43978.284165000005</c:v>
                </c:pt>
                <c:pt idx="16">
                  <c:v>51096.991376999991</c:v>
                </c:pt>
                <c:pt idx="17">
                  <c:v>38407.280980999989</c:v>
                </c:pt>
                <c:pt idx="18">
                  <c:v>45900.354617000005</c:v>
                </c:pt>
                <c:pt idx="19">
                  <c:v>54436.712552999998</c:v>
                </c:pt>
                <c:pt idx="20">
                  <c:v>56607.859998</c:v>
                </c:pt>
                <c:pt idx="22">
                  <c:v>-10997.151311000001</c:v>
                </c:pt>
                <c:pt idx="23">
                  <c:v>-17187.782398000003</c:v>
                </c:pt>
                <c:pt idx="24">
                  <c:v>-22247.508535999998</c:v>
                </c:pt>
                <c:pt idx="25">
                  <c:v>-25921.297034999996</c:v>
                </c:pt>
                <c:pt idx="26">
                  <c:v>-28302.777902000002</c:v>
                </c:pt>
                <c:pt idx="27">
                  <c:v>-33198.05636599999</c:v>
                </c:pt>
                <c:pt idx="28">
                  <c:v>-23749.436710999988</c:v>
                </c:pt>
                <c:pt idx="29">
                  <c:v>-29259.225796000006</c:v>
                </c:pt>
                <c:pt idx="30">
                  <c:v>-36139.17777699999</c:v>
                </c:pt>
                <c:pt idx="31">
                  <c:v>-39829.812042999998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SADC!$A$11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SADC!$B$2:$AG$3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SADC!$B$11:$AG$11</c:f>
              <c:numCache>
                <c:formatCode>0</c:formatCode>
                <c:ptCount val="32"/>
                <c:pt idx="0">
                  <c:v>524.81228300000009</c:v>
                </c:pt>
                <c:pt idx="1">
                  <c:v>633.59846799999991</c:v>
                </c:pt>
                <c:pt idx="2">
                  <c:v>552.12115500000004</c:v>
                </c:pt>
                <c:pt idx="3">
                  <c:v>567.46701400000006</c:v>
                </c:pt>
                <c:pt idx="4">
                  <c:v>631.02677900000003</c:v>
                </c:pt>
                <c:pt idx="5">
                  <c:v>641.21841599999993</c:v>
                </c:pt>
                <c:pt idx="6">
                  <c:v>552.45612700000004</c:v>
                </c:pt>
                <c:pt idx="7">
                  <c:v>521.57855899999993</c:v>
                </c:pt>
                <c:pt idx="8">
                  <c:v>547.10667000000001</c:v>
                </c:pt>
                <c:pt idx="9">
                  <c:v>450.50478000000004</c:v>
                </c:pt>
                <c:pt idx="11">
                  <c:v>1556.5102569999999</c:v>
                </c:pt>
                <c:pt idx="12">
                  <c:v>1808.0945459999998</c:v>
                </c:pt>
                <c:pt idx="13">
                  <c:v>1845.6430539999999</c:v>
                </c:pt>
                <c:pt idx="14">
                  <c:v>2106.0270839999998</c:v>
                </c:pt>
                <c:pt idx="15">
                  <c:v>2396.5339390000004</c:v>
                </c:pt>
                <c:pt idx="16">
                  <c:v>2699.1205620000001</c:v>
                </c:pt>
                <c:pt idx="17">
                  <c:v>2421.2612240000003</c:v>
                </c:pt>
                <c:pt idx="18">
                  <c:v>2930.6409999999996</c:v>
                </c:pt>
                <c:pt idx="19">
                  <c:v>3534.0529139999999</c:v>
                </c:pt>
                <c:pt idx="20">
                  <c:v>3847.7932740000001</c:v>
                </c:pt>
                <c:pt idx="22">
                  <c:v>-1031.6979739999997</c:v>
                </c:pt>
                <c:pt idx="23">
                  <c:v>-1174.4960779999999</c:v>
                </c:pt>
                <c:pt idx="24">
                  <c:v>-1293.5218989999998</c:v>
                </c:pt>
                <c:pt idx="25">
                  <c:v>-1538.5600699999998</c:v>
                </c:pt>
                <c:pt idx="26">
                  <c:v>-1765.5071600000003</c:v>
                </c:pt>
                <c:pt idx="27">
                  <c:v>-2057.9021460000004</c:v>
                </c:pt>
                <c:pt idx="28">
                  <c:v>-1868.8050970000004</c:v>
                </c:pt>
                <c:pt idx="29">
                  <c:v>-2409.0624409999996</c:v>
                </c:pt>
                <c:pt idx="30">
                  <c:v>-2986.9462439999998</c:v>
                </c:pt>
                <c:pt idx="31">
                  <c:v>-3397.2884939999999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SADC!$A$12</c:f>
              <c:strCache>
                <c:ptCount val="1"/>
                <c:pt idx="0">
                  <c:v>Clothing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multiLvlStrRef>
              <c:f>SADC!$B$2:$AG$3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SADC!$B$12:$AG$12</c:f>
              <c:numCache>
                <c:formatCode>0</c:formatCode>
                <c:ptCount val="32"/>
                <c:pt idx="0">
                  <c:v>2641.4474369999998</c:v>
                </c:pt>
                <c:pt idx="1">
                  <c:v>2905.9532079999999</c:v>
                </c:pt>
                <c:pt idx="2">
                  <c:v>2433.9134430000004</c:v>
                </c:pt>
                <c:pt idx="3">
                  <c:v>2472.7784150000002</c:v>
                </c:pt>
                <c:pt idx="4">
                  <c:v>2707.2612049999989</c:v>
                </c:pt>
                <c:pt idx="5">
                  <c:v>2546.4867769999996</c:v>
                </c:pt>
                <c:pt idx="6">
                  <c:v>2273.4595530000001</c:v>
                </c:pt>
                <c:pt idx="7">
                  <c:v>1991.151077</c:v>
                </c:pt>
                <c:pt idx="8">
                  <c:v>2195.6360239999999</c:v>
                </c:pt>
                <c:pt idx="9">
                  <c:v>2188.2300409999998</c:v>
                </c:pt>
                <c:pt idx="11">
                  <c:v>1004.4165829999999</c:v>
                </c:pt>
                <c:pt idx="12">
                  <c:v>1260.5654910000001</c:v>
                </c:pt>
                <c:pt idx="13">
                  <c:v>1371.2618339999999</c:v>
                </c:pt>
                <c:pt idx="14">
                  <c:v>2062.0791899999995</c:v>
                </c:pt>
                <c:pt idx="15">
                  <c:v>2338.2677650000001</c:v>
                </c:pt>
                <c:pt idx="16">
                  <c:v>2162.3591190000002</c:v>
                </c:pt>
                <c:pt idx="17">
                  <c:v>2125.0354170000001</c:v>
                </c:pt>
                <c:pt idx="18">
                  <c:v>2632.8371789999997</c:v>
                </c:pt>
                <c:pt idx="19">
                  <c:v>3166.2413309999997</c:v>
                </c:pt>
                <c:pt idx="20">
                  <c:v>3267.52286</c:v>
                </c:pt>
                <c:pt idx="22">
                  <c:v>1637.0308539999999</c:v>
                </c:pt>
                <c:pt idx="23">
                  <c:v>1645.3877169999998</c:v>
                </c:pt>
                <c:pt idx="24">
                  <c:v>1062.6516090000005</c:v>
                </c:pt>
                <c:pt idx="25">
                  <c:v>410.69922500000075</c:v>
                </c:pt>
                <c:pt idx="26">
                  <c:v>368.99343999999883</c:v>
                </c:pt>
                <c:pt idx="27">
                  <c:v>384.12765799999943</c:v>
                </c:pt>
                <c:pt idx="28">
                  <c:v>148.42413600000009</c:v>
                </c:pt>
                <c:pt idx="29">
                  <c:v>-641.68610199999966</c:v>
                </c:pt>
                <c:pt idx="30">
                  <c:v>-970.60530699999981</c:v>
                </c:pt>
                <c:pt idx="31">
                  <c:v>-1079.2928190000002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58858016"/>
        <c:axId val="-1858857472"/>
      </c:lineChart>
      <c:catAx>
        <c:axId val="-185885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5885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5885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588580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1179221839849336E-3"/>
          <c:y val="0.93249298086105248"/>
          <c:w val="0.95090020605152092"/>
          <c:h val="5.22894115359763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8496854559847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446650692333037E-2"/>
          <c:y val="0.10875667278943915"/>
          <c:w val="0.62501985623099732"/>
          <c:h val="0.8355695592359350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SADC!$A$42:$A$49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SADC!$K$42:$K$49</c:f>
              <c:numCache>
                <c:formatCode>0.0%</c:formatCode>
                <c:ptCount val="8"/>
                <c:pt idx="0">
                  <c:v>9.4173925381964577E-2</c:v>
                </c:pt>
                <c:pt idx="1">
                  <c:v>8.149204463547173E-2</c:v>
                </c:pt>
                <c:pt idx="2">
                  <c:v>0.35716651290200385</c:v>
                </c:pt>
                <c:pt idx="3">
                  <c:v>0.24752300427961477</c:v>
                </c:pt>
                <c:pt idx="4">
                  <c:v>0.39420109355027544</c:v>
                </c:pt>
                <c:pt idx="5">
                  <c:v>0.17749899721192813</c:v>
                </c:pt>
                <c:pt idx="6">
                  <c:v>1.0396322885200374E-2</c:v>
                </c:pt>
                <c:pt idx="7">
                  <c:v>1.3195866835684222E-2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010290380369115"/>
          <c:y val="1.5915676322953001E-2"/>
          <c:w val="0.24008707244927718"/>
          <c:h val="0.970852356983228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8496854559847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225310969266246E-2"/>
          <c:y val="0.22812375268028701"/>
          <c:w val="0.45041113449027426"/>
          <c:h val="0.6021406030049436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COMESA!$A$42:$A$49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COMESA!$K$42:$K$49</c:f>
              <c:numCache>
                <c:formatCode>0.0%</c:formatCode>
                <c:ptCount val="8"/>
                <c:pt idx="0">
                  <c:v>0.1701781106202846</c:v>
                </c:pt>
                <c:pt idx="1">
                  <c:v>0.15065776005631204</c:v>
                </c:pt>
                <c:pt idx="2">
                  <c:v>0.41898153537239385</c:v>
                </c:pt>
                <c:pt idx="3">
                  <c:v>0.3608376034146184</c:v>
                </c:pt>
                <c:pt idx="4">
                  <c:v>0.38982081898803045</c:v>
                </c:pt>
                <c:pt idx="5">
                  <c:v>0.14746655289162963</c:v>
                </c:pt>
                <c:pt idx="6">
                  <c:v>2.4630785570036784E-2</c:v>
                </c:pt>
                <c:pt idx="7">
                  <c:v>2.5294411150887333E-2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399220930716992"/>
          <c:y val="2.1220716110751409E-2"/>
          <c:w val="0.23810273715785535"/>
          <c:h val="0.968199558609550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55882678663456E-2"/>
          <c:y val="5.6646770846561938E-2"/>
          <c:w val="0.91814586004183507"/>
          <c:h val="0.82791434314205903"/>
        </c:manualLayout>
      </c:layout>
      <c:lineChart>
        <c:grouping val="standard"/>
        <c:varyColors val="0"/>
        <c:ser>
          <c:idx val="1"/>
          <c:order val="0"/>
          <c:tx>
            <c:strRef>
              <c:f>EAC!$A$5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EAC!$B$2:$AG$3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EAC!$B$5:$AG$5</c:f>
              <c:numCache>
                <c:formatCode>0</c:formatCode>
                <c:ptCount val="32"/>
                <c:pt idx="0">
                  <c:v>2491.486582</c:v>
                </c:pt>
                <c:pt idx="1">
                  <c:v>2787.6376249999998</c:v>
                </c:pt>
                <c:pt idx="2">
                  <c:v>3202.2159469999997</c:v>
                </c:pt>
                <c:pt idx="3">
                  <c:v>3372.0819200000005</c:v>
                </c:pt>
                <c:pt idx="4">
                  <c:v>3925.5873390000002</c:v>
                </c:pt>
                <c:pt idx="5">
                  <c:v>4792.7416290000001</c:v>
                </c:pt>
                <c:pt idx="6">
                  <c:v>4680.4903860000004</c:v>
                </c:pt>
                <c:pt idx="7">
                  <c:v>4932.971372</c:v>
                </c:pt>
                <c:pt idx="8">
                  <c:v>5768.1544750000003</c:v>
                </c:pt>
                <c:pt idx="9">
                  <c:v>5878.1108860000004</c:v>
                </c:pt>
                <c:pt idx="11">
                  <c:v>898.79107199999999</c:v>
                </c:pt>
                <c:pt idx="12">
                  <c:v>1187.6267230000001</c:v>
                </c:pt>
                <c:pt idx="13">
                  <c:v>1178.8694619999999</c:v>
                </c:pt>
                <c:pt idx="14">
                  <c:v>1749.2683099999999</c:v>
                </c:pt>
                <c:pt idx="15">
                  <c:v>1981.8403210000001</c:v>
                </c:pt>
                <c:pt idx="16">
                  <c:v>2274.2537950000001</c:v>
                </c:pt>
                <c:pt idx="17">
                  <c:v>2592.9546650000002</c:v>
                </c:pt>
                <c:pt idx="18">
                  <c:v>2727.2174619999996</c:v>
                </c:pt>
                <c:pt idx="19">
                  <c:v>3498.8219050000007</c:v>
                </c:pt>
                <c:pt idx="20">
                  <c:v>3657.9068440000001</c:v>
                </c:pt>
                <c:pt idx="22">
                  <c:v>1592.69551</c:v>
                </c:pt>
                <c:pt idx="23">
                  <c:v>1600.0109019999998</c:v>
                </c:pt>
                <c:pt idx="24">
                  <c:v>2023.3464849999998</c:v>
                </c:pt>
                <c:pt idx="25">
                  <c:v>1622.8136100000006</c:v>
                </c:pt>
                <c:pt idx="26">
                  <c:v>1943.747018</c:v>
                </c:pt>
                <c:pt idx="27">
                  <c:v>2518.487834</c:v>
                </c:pt>
                <c:pt idx="28">
                  <c:v>2087.5357210000002</c:v>
                </c:pt>
                <c:pt idx="29">
                  <c:v>2205.7539100000004</c:v>
                </c:pt>
                <c:pt idx="30">
                  <c:v>2269.3325699999996</c:v>
                </c:pt>
                <c:pt idx="31">
                  <c:v>2220.2040420000003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EAC!$A$6</c:f>
              <c:strCache>
                <c:ptCount val="1"/>
                <c:pt idx="0">
                  <c:v>Food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EAC!$B$2:$AG$3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EAC!$B$6:$AG$6</c:f>
              <c:numCache>
                <c:formatCode>0</c:formatCode>
                <c:ptCount val="32"/>
                <c:pt idx="0">
                  <c:v>1954.1777269999998</c:v>
                </c:pt>
                <c:pt idx="1">
                  <c:v>2111.2644599999999</c:v>
                </c:pt>
                <c:pt idx="2">
                  <c:v>2433.3476329999999</c:v>
                </c:pt>
                <c:pt idx="3">
                  <c:v>2540.2396170000002</c:v>
                </c:pt>
                <c:pt idx="4">
                  <c:v>3021.233338</c:v>
                </c:pt>
                <c:pt idx="5">
                  <c:v>3701.6429330000005</c:v>
                </c:pt>
                <c:pt idx="6">
                  <c:v>3693.8777490000002</c:v>
                </c:pt>
                <c:pt idx="7">
                  <c:v>3928.641721</c:v>
                </c:pt>
                <c:pt idx="8">
                  <c:v>4647.5584120000003</c:v>
                </c:pt>
                <c:pt idx="9">
                  <c:v>4676.1832220000006</c:v>
                </c:pt>
                <c:pt idx="11">
                  <c:v>741.50570699999992</c:v>
                </c:pt>
                <c:pt idx="12">
                  <c:v>1014.090677</c:v>
                </c:pt>
                <c:pt idx="13">
                  <c:v>997.32198399999993</c:v>
                </c:pt>
                <c:pt idx="14">
                  <c:v>1547.9787020000001</c:v>
                </c:pt>
                <c:pt idx="15">
                  <c:v>1738.2750310000001</c:v>
                </c:pt>
                <c:pt idx="16">
                  <c:v>1991.71975</c:v>
                </c:pt>
                <c:pt idx="17">
                  <c:v>2301.3713729999999</c:v>
                </c:pt>
                <c:pt idx="18">
                  <c:v>2384.7725799999998</c:v>
                </c:pt>
                <c:pt idx="19">
                  <c:v>3124.091019</c:v>
                </c:pt>
                <c:pt idx="20">
                  <c:v>3239.1948319999997</c:v>
                </c:pt>
                <c:pt idx="22">
                  <c:v>1212.67202</c:v>
                </c:pt>
                <c:pt idx="23">
                  <c:v>1097.1737829999997</c:v>
                </c:pt>
                <c:pt idx="24">
                  <c:v>1436.0256489999999</c:v>
                </c:pt>
                <c:pt idx="25">
                  <c:v>992.26091500000007</c:v>
                </c:pt>
                <c:pt idx="26">
                  <c:v>1282.9583069999999</c:v>
                </c:pt>
                <c:pt idx="27">
                  <c:v>1709.9231830000006</c:v>
                </c:pt>
                <c:pt idx="28">
                  <c:v>1392.5063760000003</c:v>
                </c:pt>
                <c:pt idx="29">
                  <c:v>1543.8691410000001</c:v>
                </c:pt>
                <c:pt idx="30">
                  <c:v>1523.4673930000004</c:v>
                </c:pt>
                <c:pt idx="31">
                  <c:v>1436.9883900000009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EAC!$A$7</c:f>
              <c:strCache>
                <c:ptCount val="1"/>
                <c:pt idx="0">
                  <c:v>Fuels and Minerals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EAC!$B$2:$AG$3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EAC!$B$7:$AG$7</c:f>
              <c:numCache>
                <c:formatCode>0</c:formatCode>
                <c:ptCount val="32"/>
                <c:pt idx="0">
                  <c:v>494.97776799999997</c:v>
                </c:pt>
                <c:pt idx="1">
                  <c:v>895.05598599999996</c:v>
                </c:pt>
                <c:pt idx="2">
                  <c:v>714.10398899999996</c:v>
                </c:pt>
                <c:pt idx="3">
                  <c:v>664.75615500000004</c:v>
                </c:pt>
                <c:pt idx="4">
                  <c:v>745.10959200000002</c:v>
                </c:pt>
                <c:pt idx="5">
                  <c:v>823.99418800000012</c:v>
                </c:pt>
                <c:pt idx="6">
                  <c:v>689.81692100000009</c:v>
                </c:pt>
                <c:pt idx="7">
                  <c:v>1034.077092</c:v>
                </c:pt>
                <c:pt idx="8">
                  <c:v>1437.491227</c:v>
                </c:pt>
                <c:pt idx="9">
                  <c:v>961.42011000000002</c:v>
                </c:pt>
                <c:pt idx="11">
                  <c:v>992.83232199999998</c:v>
                </c:pt>
                <c:pt idx="12">
                  <c:v>575.41150300000004</c:v>
                </c:pt>
                <c:pt idx="13">
                  <c:v>1536.0734640000001</c:v>
                </c:pt>
                <c:pt idx="14">
                  <c:v>2231.4809130000003</c:v>
                </c:pt>
                <c:pt idx="15">
                  <c:v>2086.6694849999999</c:v>
                </c:pt>
                <c:pt idx="16">
                  <c:v>2357.7195699999997</c:v>
                </c:pt>
                <c:pt idx="17">
                  <c:v>1782.045486</c:v>
                </c:pt>
                <c:pt idx="18">
                  <c:v>3058.8823829999997</c:v>
                </c:pt>
                <c:pt idx="19">
                  <c:v>2585.8459809999999</c:v>
                </c:pt>
                <c:pt idx="20">
                  <c:v>4396.4281519999995</c:v>
                </c:pt>
                <c:pt idx="22">
                  <c:v>-497.85455400000001</c:v>
                </c:pt>
                <c:pt idx="23">
                  <c:v>319.64448299999992</c:v>
                </c:pt>
                <c:pt idx="24">
                  <c:v>-821.9694750000001</c:v>
                </c:pt>
                <c:pt idx="25">
                  <c:v>-1566.7247580000003</c:v>
                </c:pt>
                <c:pt idx="26">
                  <c:v>-1341.5598929999999</c:v>
                </c:pt>
                <c:pt idx="27">
                  <c:v>-1533.7253819999996</c:v>
                </c:pt>
                <c:pt idx="28">
                  <c:v>-1092.2285649999999</c:v>
                </c:pt>
                <c:pt idx="29">
                  <c:v>-2024.8052909999997</c:v>
                </c:pt>
                <c:pt idx="30">
                  <c:v>-1148.354754</c:v>
                </c:pt>
                <c:pt idx="31">
                  <c:v>-3435.0080419999995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EAC!$A$8</c:f>
              <c:strCache>
                <c:ptCount val="1"/>
                <c:pt idx="0">
                  <c:v>Fuels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EAC!$B$2:$AG$3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EAC!$B$8:$AG$8</c:f>
              <c:numCache>
                <c:formatCode>0</c:formatCode>
                <c:ptCount val="32"/>
                <c:pt idx="0">
                  <c:v>344.40727700000002</c:v>
                </c:pt>
                <c:pt idx="1">
                  <c:v>696.56962899999996</c:v>
                </c:pt>
                <c:pt idx="2">
                  <c:v>430.926131</c:v>
                </c:pt>
                <c:pt idx="3">
                  <c:v>275.424306</c:v>
                </c:pt>
                <c:pt idx="4">
                  <c:v>237.559056</c:v>
                </c:pt>
                <c:pt idx="5">
                  <c:v>294.29447099999999</c:v>
                </c:pt>
                <c:pt idx="6">
                  <c:v>272.27718099999998</c:v>
                </c:pt>
                <c:pt idx="7">
                  <c:v>299.81044099999997</c:v>
                </c:pt>
                <c:pt idx="8">
                  <c:v>314.07922799999994</c:v>
                </c:pt>
                <c:pt idx="9">
                  <c:v>140.782162</c:v>
                </c:pt>
                <c:pt idx="11">
                  <c:v>767.14346499999999</c:v>
                </c:pt>
                <c:pt idx="12">
                  <c:v>299.538049</c:v>
                </c:pt>
                <c:pt idx="13">
                  <c:v>1304.6902930000001</c:v>
                </c:pt>
                <c:pt idx="14">
                  <c:v>2000.6111280000002</c:v>
                </c:pt>
                <c:pt idx="15">
                  <c:v>1741.09563</c:v>
                </c:pt>
                <c:pt idx="16">
                  <c:v>2106.3576870000002</c:v>
                </c:pt>
                <c:pt idx="17">
                  <c:v>1560.546509</c:v>
                </c:pt>
                <c:pt idx="18">
                  <c:v>2794.1052810000001</c:v>
                </c:pt>
                <c:pt idx="19">
                  <c:v>2300.418079</c:v>
                </c:pt>
                <c:pt idx="20">
                  <c:v>4029.844196</c:v>
                </c:pt>
                <c:pt idx="22">
                  <c:v>-422.73618799999997</c:v>
                </c:pt>
                <c:pt idx="23">
                  <c:v>397.03157999999996</c:v>
                </c:pt>
                <c:pt idx="24">
                  <c:v>-873.76416200000017</c:v>
                </c:pt>
                <c:pt idx="25">
                  <c:v>-1725.1868220000001</c:v>
                </c:pt>
                <c:pt idx="26">
                  <c:v>-1503.536574</c:v>
                </c:pt>
                <c:pt idx="27">
                  <c:v>-1812.0632160000002</c:v>
                </c:pt>
                <c:pt idx="28">
                  <c:v>-1288.2693280000001</c:v>
                </c:pt>
                <c:pt idx="29">
                  <c:v>-2494.29484</c:v>
                </c:pt>
                <c:pt idx="30">
                  <c:v>-1986.338851</c:v>
                </c:pt>
                <c:pt idx="31">
                  <c:v>-3889.062034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EAC!$A$9</c:f>
              <c:strCache>
                <c:ptCount val="1"/>
                <c:pt idx="0">
                  <c:v>Manifactures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EAC!$B$2:$AG$3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EAC!$B$9:$AG$9</c:f>
              <c:numCache>
                <c:formatCode>0</c:formatCode>
                <c:ptCount val="32"/>
                <c:pt idx="0">
                  <c:v>852.56824999999992</c:v>
                </c:pt>
                <c:pt idx="1">
                  <c:v>1031.230683</c:v>
                </c:pt>
                <c:pt idx="2">
                  <c:v>1154.4782989999999</c:v>
                </c:pt>
                <c:pt idx="3">
                  <c:v>1319.2191479999999</c:v>
                </c:pt>
                <c:pt idx="4">
                  <c:v>1481.34097</c:v>
                </c:pt>
                <c:pt idx="5">
                  <c:v>2236.0192439999996</c:v>
                </c:pt>
                <c:pt idx="6">
                  <c:v>1753.6953639999999</c:v>
                </c:pt>
                <c:pt idx="7">
                  <c:v>1564.6311340000002</c:v>
                </c:pt>
                <c:pt idx="8">
                  <c:v>2068.9665989999999</c:v>
                </c:pt>
                <c:pt idx="9">
                  <c:v>2304.0407320000004</c:v>
                </c:pt>
                <c:pt idx="11">
                  <c:v>4299.6303160000007</c:v>
                </c:pt>
                <c:pt idx="12">
                  <c:v>5540.2242509999996</c:v>
                </c:pt>
                <c:pt idx="13">
                  <c:v>6945.6337609999991</c:v>
                </c:pt>
                <c:pt idx="14">
                  <c:v>8138.2007940000012</c:v>
                </c:pt>
                <c:pt idx="15">
                  <c:v>10780.738982000001</c:v>
                </c:pt>
                <c:pt idx="16">
                  <c:v>13276.999635000002</c:v>
                </c:pt>
                <c:pt idx="17">
                  <c:v>12312.420367999999</c:v>
                </c:pt>
                <c:pt idx="18">
                  <c:v>14378.896042000002</c:v>
                </c:pt>
                <c:pt idx="19">
                  <c:v>16949.484122000002</c:v>
                </c:pt>
                <c:pt idx="20">
                  <c:v>18392.401800000003</c:v>
                </c:pt>
                <c:pt idx="22">
                  <c:v>-3447.0620660000009</c:v>
                </c:pt>
                <c:pt idx="23">
                  <c:v>-4508.9935679999999</c:v>
                </c:pt>
                <c:pt idx="24">
                  <c:v>-5791.1554619999988</c:v>
                </c:pt>
                <c:pt idx="25">
                  <c:v>-6818.9816460000011</c:v>
                </c:pt>
                <c:pt idx="26">
                  <c:v>-9299.3980120000015</c:v>
                </c:pt>
                <c:pt idx="27">
                  <c:v>-11040.980391000003</c:v>
                </c:pt>
                <c:pt idx="28">
                  <c:v>-10558.725004</c:v>
                </c:pt>
                <c:pt idx="29">
                  <c:v>-12814.264908000001</c:v>
                </c:pt>
                <c:pt idx="30">
                  <c:v>-14880.517523000002</c:v>
                </c:pt>
                <c:pt idx="31">
                  <c:v>-16088.361068000002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EAC!$A$10</c:f>
              <c:strCache>
                <c:ptCount val="1"/>
                <c:pt idx="0">
                  <c:v>Machinery and transport equipment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EAC!$B$2:$AG$3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EAC!$B$10:$AG$10</c:f>
              <c:numCache>
                <c:formatCode>0</c:formatCode>
                <c:ptCount val="32"/>
                <c:pt idx="0">
                  <c:v>117.372579</c:v>
                </c:pt>
                <c:pt idx="1">
                  <c:v>123.24271300000001</c:v>
                </c:pt>
                <c:pt idx="2">
                  <c:v>132.12715400000002</c:v>
                </c:pt>
                <c:pt idx="3">
                  <c:v>141.63699800000001</c:v>
                </c:pt>
                <c:pt idx="4">
                  <c:v>201.05653900000001</c:v>
                </c:pt>
                <c:pt idx="5">
                  <c:v>510.71236799999997</c:v>
                </c:pt>
                <c:pt idx="6">
                  <c:v>352.88485600000001</c:v>
                </c:pt>
                <c:pt idx="7">
                  <c:v>258.70793399999997</c:v>
                </c:pt>
                <c:pt idx="8">
                  <c:v>293.42889000000002</c:v>
                </c:pt>
                <c:pt idx="9">
                  <c:v>510.80874999999997</c:v>
                </c:pt>
                <c:pt idx="11">
                  <c:v>1710.6864810000002</c:v>
                </c:pt>
                <c:pt idx="12">
                  <c:v>2344.778902</c:v>
                </c:pt>
                <c:pt idx="13">
                  <c:v>2993.646299</c:v>
                </c:pt>
                <c:pt idx="14">
                  <c:v>3505.5938960000003</c:v>
                </c:pt>
                <c:pt idx="15">
                  <c:v>4903.6769110000005</c:v>
                </c:pt>
                <c:pt idx="16">
                  <c:v>5915.5286559999995</c:v>
                </c:pt>
                <c:pt idx="17">
                  <c:v>5297.7488250000006</c:v>
                </c:pt>
                <c:pt idx="18">
                  <c:v>5829.7489599999999</c:v>
                </c:pt>
                <c:pt idx="19">
                  <c:v>7244.6401249999999</c:v>
                </c:pt>
                <c:pt idx="20">
                  <c:v>7969.2364560000005</c:v>
                </c:pt>
                <c:pt idx="22">
                  <c:v>-1593.3139020000001</c:v>
                </c:pt>
                <c:pt idx="23">
                  <c:v>-2221.5361889999999</c:v>
                </c:pt>
                <c:pt idx="24">
                  <c:v>-2861.5191450000002</c:v>
                </c:pt>
                <c:pt idx="25">
                  <c:v>-3363.9568980000004</c:v>
                </c:pt>
                <c:pt idx="26">
                  <c:v>-4702.6203720000003</c:v>
                </c:pt>
                <c:pt idx="27">
                  <c:v>-5404.816288</c:v>
                </c:pt>
                <c:pt idx="28">
                  <c:v>-4944.8639690000009</c:v>
                </c:pt>
                <c:pt idx="29">
                  <c:v>-5571.0410259999999</c:v>
                </c:pt>
                <c:pt idx="30">
                  <c:v>-6951.2112349999998</c:v>
                </c:pt>
                <c:pt idx="31">
                  <c:v>-7458.4277060000004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EAC!$A$11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EAC!$B$2:$AG$3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EAC!$B$11:$AG$11</c:f>
              <c:numCache>
                <c:formatCode>0</c:formatCode>
                <c:ptCount val="32"/>
                <c:pt idx="0">
                  <c:v>40.183437999999995</c:v>
                </c:pt>
                <c:pt idx="1">
                  <c:v>53.147909999999996</c:v>
                </c:pt>
                <c:pt idx="2">
                  <c:v>52.181890000000003</c:v>
                </c:pt>
                <c:pt idx="3">
                  <c:v>59.725861000000002</c:v>
                </c:pt>
                <c:pt idx="4">
                  <c:v>66.436776999999992</c:v>
                </c:pt>
                <c:pt idx="5">
                  <c:v>78.589641999999998</c:v>
                </c:pt>
                <c:pt idx="6">
                  <c:v>78.540759999999992</c:v>
                </c:pt>
                <c:pt idx="7">
                  <c:v>94.144206999999994</c:v>
                </c:pt>
                <c:pt idx="8">
                  <c:v>96.275136000000003</c:v>
                </c:pt>
                <c:pt idx="9">
                  <c:v>61.933351000000002</c:v>
                </c:pt>
                <c:pt idx="11">
                  <c:v>281.20918900000004</c:v>
                </c:pt>
                <c:pt idx="12">
                  <c:v>336.95950500000004</c:v>
                </c:pt>
                <c:pt idx="13">
                  <c:v>384.63292699999994</c:v>
                </c:pt>
                <c:pt idx="14">
                  <c:v>448.23609400000004</c:v>
                </c:pt>
                <c:pt idx="15">
                  <c:v>528.55890999999997</c:v>
                </c:pt>
                <c:pt idx="16">
                  <c:v>705.92364600000008</c:v>
                </c:pt>
                <c:pt idx="17">
                  <c:v>637.69641999999999</c:v>
                </c:pt>
                <c:pt idx="18">
                  <c:v>866.04376799999989</c:v>
                </c:pt>
                <c:pt idx="19">
                  <c:v>947.55179800000019</c:v>
                </c:pt>
                <c:pt idx="20">
                  <c:v>1076.3604639999999</c:v>
                </c:pt>
                <c:pt idx="22">
                  <c:v>-241.02575100000004</c:v>
                </c:pt>
                <c:pt idx="23">
                  <c:v>-283.81159500000001</c:v>
                </c:pt>
                <c:pt idx="24">
                  <c:v>-332.45103699999993</c:v>
                </c:pt>
                <c:pt idx="25">
                  <c:v>-388.51023300000003</c:v>
                </c:pt>
                <c:pt idx="26">
                  <c:v>-462.12213299999996</c:v>
                </c:pt>
                <c:pt idx="27">
                  <c:v>-627.33400400000005</c:v>
                </c:pt>
                <c:pt idx="28">
                  <c:v>-559.15566000000001</c:v>
                </c:pt>
                <c:pt idx="29">
                  <c:v>-771.89956099999995</c:v>
                </c:pt>
                <c:pt idx="30">
                  <c:v>-851.27666200000021</c:v>
                </c:pt>
                <c:pt idx="31">
                  <c:v>-1014.4271129999998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EAC!$A$12</c:f>
              <c:strCache>
                <c:ptCount val="1"/>
                <c:pt idx="0">
                  <c:v>Clothing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multiLvlStrRef>
              <c:f>EAC!$B$2:$AG$3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EAC!$B$12:$AG$12</c:f>
              <c:numCache>
                <c:formatCode>0</c:formatCode>
                <c:ptCount val="32"/>
                <c:pt idx="0">
                  <c:v>218.42695599999999</c:v>
                </c:pt>
                <c:pt idx="1">
                  <c:v>321.09057100000001</c:v>
                </c:pt>
                <c:pt idx="2">
                  <c:v>315.05334099999999</c:v>
                </c:pt>
                <c:pt idx="3">
                  <c:v>299.72715799999997</c:v>
                </c:pt>
                <c:pt idx="4">
                  <c:v>281.82502400000004</c:v>
                </c:pt>
                <c:pt idx="5">
                  <c:v>279.79713299999997</c:v>
                </c:pt>
                <c:pt idx="6">
                  <c:v>221.41654600000004</c:v>
                </c:pt>
                <c:pt idx="7">
                  <c:v>233.721958</c:v>
                </c:pt>
                <c:pt idx="8">
                  <c:v>305.51637699999998</c:v>
                </c:pt>
                <c:pt idx="9">
                  <c:v>293.00383999999997</c:v>
                </c:pt>
                <c:pt idx="11">
                  <c:v>92.501407</c:v>
                </c:pt>
                <c:pt idx="12">
                  <c:v>112.06829500000001</c:v>
                </c:pt>
                <c:pt idx="13">
                  <c:v>124.69712999999999</c:v>
                </c:pt>
                <c:pt idx="14">
                  <c:v>151.08913100000001</c:v>
                </c:pt>
                <c:pt idx="15">
                  <c:v>223.151533</c:v>
                </c:pt>
                <c:pt idx="16">
                  <c:v>263.78294300000005</c:v>
                </c:pt>
                <c:pt idx="17">
                  <c:v>242.38702599999999</c:v>
                </c:pt>
                <c:pt idx="18">
                  <c:v>315.12471899999991</c:v>
                </c:pt>
                <c:pt idx="19">
                  <c:v>312.10316700000004</c:v>
                </c:pt>
                <c:pt idx="20">
                  <c:v>395.15255999999999</c:v>
                </c:pt>
                <c:pt idx="22">
                  <c:v>125.92554899999999</c:v>
                </c:pt>
                <c:pt idx="23">
                  <c:v>209.02227600000001</c:v>
                </c:pt>
                <c:pt idx="24">
                  <c:v>190.356211</c:v>
                </c:pt>
                <c:pt idx="25">
                  <c:v>148.63802699999997</c:v>
                </c:pt>
                <c:pt idx="26">
                  <c:v>58.673491000000041</c:v>
                </c:pt>
                <c:pt idx="27">
                  <c:v>16.014189999999928</c:v>
                </c:pt>
                <c:pt idx="28">
                  <c:v>-20.970479999999952</c:v>
                </c:pt>
                <c:pt idx="29">
                  <c:v>-81.402760999999913</c:v>
                </c:pt>
                <c:pt idx="30">
                  <c:v>-6.5867900000000645</c:v>
                </c:pt>
                <c:pt idx="31">
                  <c:v>-102.14872000000003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71479920"/>
        <c:axId val="-1871480464"/>
      </c:lineChart>
      <c:catAx>
        <c:axId val="-18714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7148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7148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714799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4565747091234887E-2"/>
          <c:y val="0.93249298086105248"/>
          <c:w val="0.95090020605152092"/>
          <c:h val="5.22894115359763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trade</a:t>
            </a:r>
          </a:p>
        </c:rich>
      </c:tx>
      <c:layout>
        <c:manualLayout>
          <c:xMode val="edge"/>
          <c:yMode val="edge"/>
          <c:x val="0.42858496854559847"/>
          <c:y val="3.1831352645906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351790811018704E-2"/>
          <c:y val="0.19629253137606092"/>
          <c:w val="0.49604750494523597"/>
          <c:h val="0.6631504438380436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EAC!$A$42:$A$49</c:f>
              <c:strCache>
                <c:ptCount val="8"/>
                <c:pt idx="0">
                  <c:v>Agricultural products</c:v>
                </c:pt>
                <c:pt idx="1">
                  <c:v>Food</c:v>
                </c:pt>
                <c:pt idx="2">
                  <c:v>Fuels and Minerals</c:v>
                </c:pt>
                <c:pt idx="3">
                  <c:v>Fuels</c:v>
                </c:pt>
                <c:pt idx="4">
                  <c:v>Manifactures</c:v>
                </c:pt>
                <c:pt idx="5">
                  <c:v>Machinery and transport equipment</c:v>
                </c:pt>
                <c:pt idx="6">
                  <c:v>Textiles</c:v>
                </c:pt>
                <c:pt idx="7">
                  <c:v>Clothing</c:v>
                </c:pt>
              </c:strCache>
            </c:strRef>
          </c:cat>
          <c:val>
            <c:numRef>
              <c:f>EAC!$K$42:$K$49</c:f>
              <c:numCache>
                <c:formatCode>0.0%</c:formatCode>
                <c:ptCount val="8"/>
                <c:pt idx="0">
                  <c:v>0.26214537498930646</c:v>
                </c:pt>
                <c:pt idx="1">
                  <c:v>0.21759394821804268</c:v>
                </c:pt>
                <c:pt idx="2">
                  <c:v>0.14728738783267695</c:v>
                </c:pt>
                <c:pt idx="3">
                  <c:v>0.11465062686688142</c:v>
                </c:pt>
                <c:pt idx="4">
                  <c:v>0.56894574256373287</c:v>
                </c:pt>
                <c:pt idx="5">
                  <c:v>0.23311666288744837</c:v>
                </c:pt>
                <c:pt idx="6">
                  <c:v>3.1291726528824643E-2</c:v>
                </c:pt>
                <c:pt idx="7">
                  <c:v>1.8917437303180344E-2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399220930716992"/>
          <c:y val="2.1220716110751409E-2"/>
          <c:w val="0.23810273715785535"/>
          <c:h val="0.968199558609550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55882678663456E-2"/>
          <c:y val="5.6646770846561938E-2"/>
          <c:w val="0.91814586004183507"/>
          <c:h val="0.82791434314205903"/>
        </c:manualLayout>
      </c:layout>
      <c:lineChart>
        <c:grouping val="standard"/>
        <c:varyColors val="0"/>
        <c:ser>
          <c:idx val="1"/>
          <c:order val="0"/>
          <c:tx>
            <c:strRef>
              <c:f>ECCAS!$A$5</c:f>
              <c:strCache>
                <c:ptCount val="1"/>
                <c:pt idx="0">
                  <c:v>Agricultural products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multiLvlStrRef>
              <c:f>ECCAS!$B$2:$AG$3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ECCAS!$B$5:$AG$5</c:f>
              <c:numCache>
                <c:formatCode>0</c:formatCode>
                <c:ptCount val="32"/>
                <c:pt idx="0">
                  <c:v>2406.5268079999996</c:v>
                </c:pt>
                <c:pt idx="1">
                  <c:v>2665.6206240000006</c:v>
                </c:pt>
                <c:pt idx="2">
                  <c:v>2932.4730520000003</c:v>
                </c:pt>
                <c:pt idx="3">
                  <c:v>3127.5953849999996</c:v>
                </c:pt>
                <c:pt idx="4">
                  <c:v>3698.6855350000001</c:v>
                </c:pt>
                <c:pt idx="5">
                  <c:v>3865.7048119999995</c:v>
                </c:pt>
                <c:pt idx="6">
                  <c:v>3235.2076229999998</c:v>
                </c:pt>
                <c:pt idx="7">
                  <c:v>3615.3184320000005</c:v>
                </c:pt>
                <c:pt idx="8">
                  <c:v>3578.9999680000001</c:v>
                </c:pt>
                <c:pt idx="9">
                  <c:v>3480.4470510000001</c:v>
                </c:pt>
                <c:pt idx="11">
                  <c:v>2330.1665700000003</c:v>
                </c:pt>
                <c:pt idx="12">
                  <c:v>2621.925976</c:v>
                </c:pt>
                <c:pt idx="13">
                  <c:v>2919.3528649999998</c:v>
                </c:pt>
                <c:pt idx="14">
                  <c:v>3557.7981100000006</c:v>
                </c:pt>
                <c:pt idx="15">
                  <c:v>4493.6422560000001</c:v>
                </c:pt>
                <c:pt idx="16">
                  <c:v>6090.725292000001</c:v>
                </c:pt>
                <c:pt idx="17">
                  <c:v>5588.1080149999989</c:v>
                </c:pt>
                <c:pt idx="18">
                  <c:v>6266.9793269999991</c:v>
                </c:pt>
                <c:pt idx="19">
                  <c:v>8066.5243550000005</c:v>
                </c:pt>
                <c:pt idx="20">
                  <c:v>8478.7716870000004</c:v>
                </c:pt>
                <c:pt idx="22">
                  <c:v>76.360237999999299</c:v>
                </c:pt>
                <c:pt idx="23">
                  <c:v>43.694648000000598</c:v>
                </c:pt>
                <c:pt idx="24">
                  <c:v>13.120187000000442</c:v>
                </c:pt>
                <c:pt idx="25">
                  <c:v>-430.20272500000101</c:v>
                </c:pt>
                <c:pt idx="26">
                  <c:v>-794.95672100000002</c:v>
                </c:pt>
                <c:pt idx="27">
                  <c:v>-2225.0204800000015</c:v>
                </c:pt>
                <c:pt idx="28">
                  <c:v>-2352.9003919999991</c:v>
                </c:pt>
                <c:pt idx="29">
                  <c:v>-2651.6608949999986</c:v>
                </c:pt>
                <c:pt idx="30">
                  <c:v>-4487.5243870000004</c:v>
                </c:pt>
                <c:pt idx="31">
                  <c:v>-4998.3246360000003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ECCAS!$A$6</c:f>
              <c:strCache>
                <c:ptCount val="1"/>
                <c:pt idx="0">
                  <c:v>Food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multiLvlStrRef>
              <c:f>ECCAS!$B$2:$AG$3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ECCAS!$B$6:$AG$6</c:f>
              <c:numCache>
                <c:formatCode>0</c:formatCode>
                <c:ptCount val="32"/>
                <c:pt idx="0">
                  <c:v>751.40392200000008</c:v>
                </c:pt>
                <c:pt idx="1">
                  <c:v>715.63622800000007</c:v>
                </c:pt>
                <c:pt idx="2">
                  <c:v>930.95580799999993</c:v>
                </c:pt>
                <c:pt idx="3">
                  <c:v>861.27715799999999</c:v>
                </c:pt>
                <c:pt idx="4">
                  <c:v>1044.5256770000001</c:v>
                </c:pt>
                <c:pt idx="5">
                  <c:v>1206.4428949999997</c:v>
                </c:pt>
                <c:pt idx="6">
                  <c:v>1423.5015450000003</c:v>
                </c:pt>
                <c:pt idx="7">
                  <c:v>1367.7643409999996</c:v>
                </c:pt>
                <c:pt idx="8">
                  <c:v>1333.0511649999996</c:v>
                </c:pt>
                <c:pt idx="9">
                  <c:v>1140.778129</c:v>
                </c:pt>
                <c:pt idx="11">
                  <c:v>2183.0089010000002</c:v>
                </c:pt>
                <c:pt idx="12">
                  <c:v>2415.3333480000001</c:v>
                </c:pt>
                <c:pt idx="13">
                  <c:v>2695.5143069999999</c:v>
                </c:pt>
                <c:pt idx="14">
                  <c:v>3317.9016329999999</c:v>
                </c:pt>
                <c:pt idx="15">
                  <c:v>4201.7509340000006</c:v>
                </c:pt>
                <c:pt idx="16">
                  <c:v>5717.0578940000005</c:v>
                </c:pt>
                <c:pt idx="17">
                  <c:v>5190.0942460000006</c:v>
                </c:pt>
                <c:pt idx="18">
                  <c:v>5833.0371530000002</c:v>
                </c:pt>
                <c:pt idx="19">
                  <c:v>7566.1888690000005</c:v>
                </c:pt>
                <c:pt idx="20">
                  <c:v>7973.1232540000001</c:v>
                </c:pt>
                <c:pt idx="22">
                  <c:v>-1431.6049790000002</c:v>
                </c:pt>
                <c:pt idx="23">
                  <c:v>-1699.69712</c:v>
                </c:pt>
                <c:pt idx="24">
                  <c:v>-1764.558499</c:v>
                </c:pt>
                <c:pt idx="25">
                  <c:v>-2456.6244750000001</c:v>
                </c:pt>
                <c:pt idx="26">
                  <c:v>-3157.2252570000005</c:v>
                </c:pt>
                <c:pt idx="27">
                  <c:v>-4510.6149990000013</c:v>
                </c:pt>
                <c:pt idx="28">
                  <c:v>-3766.5927010000005</c:v>
                </c:pt>
                <c:pt idx="29">
                  <c:v>-4465.2728120000011</c:v>
                </c:pt>
                <c:pt idx="30">
                  <c:v>-6233.1377040000007</c:v>
                </c:pt>
                <c:pt idx="31">
                  <c:v>-6832.3451249999998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ECCAS!$A$7</c:f>
              <c:strCache>
                <c:ptCount val="1"/>
                <c:pt idx="0">
                  <c:v>Fuels and Minerals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multiLvlStrRef>
              <c:f>ECCAS!$B$2:$AG$3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ECCAS!$B$7:$AG$7</c:f>
              <c:numCache>
                <c:formatCode>0</c:formatCode>
                <c:ptCount val="32"/>
                <c:pt idx="0">
                  <c:v>17006.854985999998</c:v>
                </c:pt>
                <c:pt idx="1">
                  <c:v>24859.822511999999</c:v>
                </c:pt>
                <c:pt idx="2">
                  <c:v>38855.327449000004</c:v>
                </c:pt>
                <c:pt idx="3">
                  <c:v>54351.440198999997</c:v>
                </c:pt>
                <c:pt idx="4">
                  <c:v>63636.651671999993</c:v>
                </c:pt>
                <c:pt idx="5">
                  <c:v>106095.72794099999</c:v>
                </c:pt>
                <c:pt idx="6">
                  <c:v>61700.001029999999</c:v>
                </c:pt>
                <c:pt idx="7">
                  <c:v>82734.764514999988</c:v>
                </c:pt>
                <c:pt idx="8">
                  <c:v>101372.45903200001</c:v>
                </c:pt>
                <c:pt idx="9">
                  <c:v>115742.82719499998</c:v>
                </c:pt>
                <c:pt idx="11">
                  <c:v>741.63725699999986</c:v>
                </c:pt>
                <c:pt idx="12">
                  <c:v>495.62743099999994</c:v>
                </c:pt>
                <c:pt idx="13">
                  <c:v>698.04203500000006</c:v>
                </c:pt>
                <c:pt idx="14">
                  <c:v>2534.8994739999998</c:v>
                </c:pt>
                <c:pt idx="15">
                  <c:v>1954.698011</c:v>
                </c:pt>
                <c:pt idx="16">
                  <c:v>2408.9180219999998</c:v>
                </c:pt>
                <c:pt idx="17">
                  <c:v>5597.4077820000002</c:v>
                </c:pt>
                <c:pt idx="18">
                  <c:v>5699.4460230000004</c:v>
                </c:pt>
                <c:pt idx="19">
                  <c:v>4030.7200610000004</c:v>
                </c:pt>
                <c:pt idx="20">
                  <c:v>3651.0375370000006</c:v>
                </c:pt>
                <c:pt idx="22">
                  <c:v>16265.217728999998</c:v>
                </c:pt>
                <c:pt idx="23">
                  <c:v>24364.195080999998</c:v>
                </c:pt>
                <c:pt idx="24">
                  <c:v>38157.285414000005</c:v>
                </c:pt>
                <c:pt idx="25">
                  <c:v>51816.540724999999</c:v>
                </c:pt>
                <c:pt idx="26">
                  <c:v>61681.953660999992</c:v>
                </c:pt>
                <c:pt idx="27">
                  <c:v>103686.80991899999</c:v>
                </c:pt>
                <c:pt idx="28">
                  <c:v>56102.593247999997</c:v>
                </c:pt>
                <c:pt idx="29">
                  <c:v>77035.318491999991</c:v>
                </c:pt>
                <c:pt idx="30">
                  <c:v>97341.738971000013</c:v>
                </c:pt>
                <c:pt idx="31">
                  <c:v>112091.78965799998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ECCAS!$A$8</c:f>
              <c:strCache>
                <c:ptCount val="1"/>
                <c:pt idx="0">
                  <c:v>Fuels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multiLvlStrRef>
              <c:f>ECCAS!$B$2:$AG$3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ECCAS!$B$8:$AG$8</c:f>
              <c:numCache>
                <c:formatCode>0</c:formatCode>
                <c:ptCount val="32"/>
                <c:pt idx="0">
                  <c:v>16427.191126999998</c:v>
                </c:pt>
                <c:pt idx="1">
                  <c:v>23789.0988</c:v>
                </c:pt>
                <c:pt idx="2">
                  <c:v>37657.480713999998</c:v>
                </c:pt>
                <c:pt idx="3">
                  <c:v>52736.054081999995</c:v>
                </c:pt>
                <c:pt idx="4">
                  <c:v>61080.704776999999</c:v>
                </c:pt>
                <c:pt idx="5">
                  <c:v>100577.08006800001</c:v>
                </c:pt>
                <c:pt idx="6">
                  <c:v>58849.706330999994</c:v>
                </c:pt>
                <c:pt idx="7">
                  <c:v>76943.643979000015</c:v>
                </c:pt>
                <c:pt idx="8">
                  <c:v>95005.946443000008</c:v>
                </c:pt>
                <c:pt idx="9">
                  <c:v>110073.28487500001</c:v>
                </c:pt>
                <c:pt idx="11">
                  <c:v>646.62927200000001</c:v>
                </c:pt>
                <c:pt idx="12">
                  <c:v>378.66949399999999</c:v>
                </c:pt>
                <c:pt idx="13">
                  <c:v>588.70402100000001</c:v>
                </c:pt>
                <c:pt idx="14">
                  <c:v>2402.943659</c:v>
                </c:pt>
                <c:pt idx="15">
                  <c:v>1728.817454</c:v>
                </c:pt>
                <c:pt idx="16">
                  <c:v>1942.3876839999998</c:v>
                </c:pt>
                <c:pt idx="17">
                  <c:v>5325.0996879999993</c:v>
                </c:pt>
                <c:pt idx="18">
                  <c:v>5318.3065929999993</c:v>
                </c:pt>
                <c:pt idx="19">
                  <c:v>3599.3342539999999</c:v>
                </c:pt>
                <c:pt idx="20">
                  <c:v>3262.0571439999999</c:v>
                </c:pt>
                <c:pt idx="22">
                  <c:v>15780.561854999998</c:v>
                </c:pt>
                <c:pt idx="23">
                  <c:v>23410.429305999998</c:v>
                </c:pt>
                <c:pt idx="24">
                  <c:v>37068.776693</c:v>
                </c:pt>
                <c:pt idx="25">
                  <c:v>50333.110422999998</c:v>
                </c:pt>
                <c:pt idx="26">
                  <c:v>59351.887323000003</c:v>
                </c:pt>
                <c:pt idx="27">
                  <c:v>98634.692384000009</c:v>
                </c:pt>
                <c:pt idx="28">
                  <c:v>53524.606642999992</c:v>
                </c:pt>
                <c:pt idx="29">
                  <c:v>71625.337386000014</c:v>
                </c:pt>
                <c:pt idx="30">
                  <c:v>91406.612189000007</c:v>
                </c:pt>
                <c:pt idx="31">
                  <c:v>106811.22773100001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ECCAS!$A$9</c:f>
              <c:strCache>
                <c:ptCount val="1"/>
                <c:pt idx="0">
                  <c:v>Manifactures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multiLvlStrRef>
              <c:f>ECCAS!$B$2:$AG$3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ECCAS!$B$9:$AG$9</c:f>
              <c:numCache>
                <c:formatCode>0</c:formatCode>
                <c:ptCount val="32"/>
                <c:pt idx="0">
                  <c:v>1436.6644849999998</c:v>
                </c:pt>
                <c:pt idx="1">
                  <c:v>1418.3335520000001</c:v>
                </c:pt>
                <c:pt idx="2">
                  <c:v>2078.2067510000002</c:v>
                </c:pt>
                <c:pt idx="3">
                  <c:v>1847.6914610000001</c:v>
                </c:pt>
                <c:pt idx="4">
                  <c:v>3486.1623199999999</c:v>
                </c:pt>
                <c:pt idx="5">
                  <c:v>3726.8178990000001</c:v>
                </c:pt>
                <c:pt idx="6">
                  <c:v>3086.3562449999999</c:v>
                </c:pt>
                <c:pt idx="7">
                  <c:v>3483.9821090000005</c:v>
                </c:pt>
                <c:pt idx="8">
                  <c:v>2235.5223530000003</c:v>
                </c:pt>
                <c:pt idx="9">
                  <c:v>2448.9840209999998</c:v>
                </c:pt>
                <c:pt idx="11">
                  <c:v>7530.4553169999999</c:v>
                </c:pt>
                <c:pt idx="12">
                  <c:v>9832.8799019999988</c:v>
                </c:pt>
                <c:pt idx="13">
                  <c:v>11760.421611999998</c:v>
                </c:pt>
                <c:pt idx="14">
                  <c:v>15880.695973000002</c:v>
                </c:pt>
                <c:pt idx="15">
                  <c:v>19836.084837000002</c:v>
                </c:pt>
                <c:pt idx="16">
                  <c:v>27865.030233000001</c:v>
                </c:pt>
                <c:pt idx="17">
                  <c:v>24930.130522000003</c:v>
                </c:pt>
                <c:pt idx="18">
                  <c:v>24356.576384</c:v>
                </c:pt>
                <c:pt idx="19">
                  <c:v>25707.635943000001</c:v>
                </c:pt>
                <c:pt idx="20">
                  <c:v>29511.728391999997</c:v>
                </c:pt>
                <c:pt idx="22">
                  <c:v>-6093.7908320000006</c:v>
                </c:pt>
                <c:pt idx="23">
                  <c:v>-8414.5463499999987</c:v>
                </c:pt>
                <c:pt idx="24">
                  <c:v>-9682.2148609999986</c:v>
                </c:pt>
                <c:pt idx="25">
                  <c:v>-14033.004512000001</c:v>
                </c:pt>
                <c:pt idx="26">
                  <c:v>-16349.922517000003</c:v>
                </c:pt>
                <c:pt idx="27">
                  <c:v>-24138.212334</c:v>
                </c:pt>
                <c:pt idx="28">
                  <c:v>-21843.774277000004</c:v>
                </c:pt>
                <c:pt idx="29">
                  <c:v>-20872.594274999999</c:v>
                </c:pt>
                <c:pt idx="30">
                  <c:v>-23472.113590000001</c:v>
                </c:pt>
                <c:pt idx="31">
                  <c:v>-27062.744370999997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ECCAS!$A$10</c:f>
              <c:strCache>
                <c:ptCount val="1"/>
                <c:pt idx="0">
                  <c:v>Machinery and transport equipment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multiLvlStrRef>
              <c:f>ECCAS!$B$2:$AG$3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ECCAS!$B$10:$AG$10</c:f>
              <c:numCache>
                <c:formatCode>0</c:formatCode>
                <c:ptCount val="32"/>
                <c:pt idx="0">
                  <c:v>80.043876000000012</c:v>
                </c:pt>
                <c:pt idx="1">
                  <c:v>190.99887099999998</c:v>
                </c:pt>
                <c:pt idx="2">
                  <c:v>168.93879699999999</c:v>
                </c:pt>
                <c:pt idx="3">
                  <c:v>102.32012399999998</c:v>
                </c:pt>
                <c:pt idx="4">
                  <c:v>1286.747822</c:v>
                </c:pt>
                <c:pt idx="5">
                  <c:v>1407.1013700000003</c:v>
                </c:pt>
                <c:pt idx="6">
                  <c:v>1519.3558209999999</c:v>
                </c:pt>
                <c:pt idx="7">
                  <c:v>1676.163501</c:v>
                </c:pt>
                <c:pt idx="8">
                  <c:v>474.52822100000003</c:v>
                </c:pt>
                <c:pt idx="9">
                  <c:v>430.16672199999999</c:v>
                </c:pt>
                <c:pt idx="11">
                  <c:v>4306.8714719999998</c:v>
                </c:pt>
                <c:pt idx="12">
                  <c:v>6101.8858399999999</c:v>
                </c:pt>
                <c:pt idx="13">
                  <c:v>6991.2323880000004</c:v>
                </c:pt>
                <c:pt idx="14">
                  <c:v>9349.1549630000009</c:v>
                </c:pt>
                <c:pt idx="15">
                  <c:v>11427.165642</c:v>
                </c:pt>
                <c:pt idx="16">
                  <c:v>16362.552730999998</c:v>
                </c:pt>
                <c:pt idx="17">
                  <c:v>13843.619875</c:v>
                </c:pt>
                <c:pt idx="18">
                  <c:v>13035.671197</c:v>
                </c:pt>
                <c:pt idx="19">
                  <c:v>12829.301664000001</c:v>
                </c:pt>
                <c:pt idx="20">
                  <c:v>14366.105497000002</c:v>
                </c:pt>
                <c:pt idx="22">
                  <c:v>-4226.8275960000001</c:v>
                </c:pt>
                <c:pt idx="23">
                  <c:v>-5910.8869690000001</c:v>
                </c:pt>
                <c:pt idx="24">
                  <c:v>-6822.2935910000006</c:v>
                </c:pt>
                <c:pt idx="25">
                  <c:v>-9246.834839000001</c:v>
                </c:pt>
                <c:pt idx="26">
                  <c:v>-10140.417820000001</c:v>
                </c:pt>
                <c:pt idx="27">
                  <c:v>-14955.451360999998</c:v>
                </c:pt>
                <c:pt idx="28">
                  <c:v>-12324.264054000001</c:v>
                </c:pt>
                <c:pt idx="29">
                  <c:v>-11359.507696000001</c:v>
                </c:pt>
                <c:pt idx="30">
                  <c:v>-12354.773443</c:v>
                </c:pt>
                <c:pt idx="31">
                  <c:v>-13935.938775000002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ECCAS!$A$11</c:f>
              <c:strCache>
                <c:ptCount val="1"/>
                <c:pt idx="0">
                  <c:v>Textiles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ECCAS!$B$2:$AG$3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ECCAS!$B$11:$AG$11</c:f>
              <c:numCache>
                <c:formatCode>0</c:formatCode>
                <c:ptCount val="32"/>
                <c:pt idx="0">
                  <c:v>4.2196589999999992</c:v>
                </c:pt>
                <c:pt idx="1">
                  <c:v>5.2104699999999999</c:v>
                </c:pt>
                <c:pt idx="2">
                  <c:v>5.107869</c:v>
                </c:pt>
                <c:pt idx="3">
                  <c:v>4.1923579999999996</c:v>
                </c:pt>
                <c:pt idx="4">
                  <c:v>5.9792939999999994</c:v>
                </c:pt>
                <c:pt idx="5">
                  <c:v>7.9105240000000006</c:v>
                </c:pt>
                <c:pt idx="6">
                  <c:v>5.9086440000000007</c:v>
                </c:pt>
                <c:pt idx="7">
                  <c:v>7.4401890000000002</c:v>
                </c:pt>
                <c:pt idx="8">
                  <c:v>3.4599579999999994</c:v>
                </c:pt>
                <c:pt idx="9">
                  <c:v>2.7240029999999997</c:v>
                </c:pt>
                <c:pt idx="11">
                  <c:v>183.98407899999998</c:v>
                </c:pt>
                <c:pt idx="12">
                  <c:v>213.49060599999999</c:v>
                </c:pt>
                <c:pt idx="13">
                  <c:v>251.24423299999995</c:v>
                </c:pt>
                <c:pt idx="14">
                  <c:v>295.705175</c:v>
                </c:pt>
                <c:pt idx="15">
                  <c:v>404.75207599999999</c:v>
                </c:pt>
                <c:pt idx="16">
                  <c:v>502.98466999999999</c:v>
                </c:pt>
                <c:pt idx="17">
                  <c:v>488.35768599999994</c:v>
                </c:pt>
                <c:pt idx="18">
                  <c:v>528.06168200000013</c:v>
                </c:pt>
                <c:pt idx="19">
                  <c:v>577.38023299999998</c:v>
                </c:pt>
                <c:pt idx="20">
                  <c:v>663.52673500000003</c:v>
                </c:pt>
                <c:pt idx="22">
                  <c:v>-179.76441999999997</c:v>
                </c:pt>
                <c:pt idx="23">
                  <c:v>-208.280136</c:v>
                </c:pt>
                <c:pt idx="24">
                  <c:v>-246.13636399999996</c:v>
                </c:pt>
                <c:pt idx="25">
                  <c:v>-291.51281699999998</c:v>
                </c:pt>
                <c:pt idx="26">
                  <c:v>-398.77278200000001</c:v>
                </c:pt>
                <c:pt idx="27">
                  <c:v>-495.07414599999998</c:v>
                </c:pt>
                <c:pt idx="28">
                  <c:v>-482.44904199999996</c:v>
                </c:pt>
                <c:pt idx="29">
                  <c:v>-520.6214930000001</c:v>
                </c:pt>
                <c:pt idx="30">
                  <c:v>-573.92027499999995</c:v>
                </c:pt>
                <c:pt idx="31">
                  <c:v>-660.80273199999999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ECCAS!$A$12</c:f>
              <c:strCache>
                <c:ptCount val="1"/>
                <c:pt idx="0">
                  <c:v>Clothing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multiLvlStrRef>
              <c:f>ECCAS!$B$2:$AG$3</c:f>
              <c:multiLvlStrCache>
                <c:ptCount val="32"/>
                <c:lvl>
                  <c:pt idx="0">
                    <c:v>2003</c:v>
                  </c:pt>
                  <c:pt idx="1">
                    <c:v>2004</c:v>
                  </c:pt>
                  <c:pt idx="2">
                    <c:v>2005</c:v>
                  </c:pt>
                  <c:pt idx="3">
                    <c:v>2006</c:v>
                  </c:pt>
                  <c:pt idx="4">
                    <c:v>2007</c:v>
                  </c:pt>
                  <c:pt idx="5">
                    <c:v>2008</c:v>
                  </c:pt>
                  <c:pt idx="6">
                    <c:v>2009</c:v>
                  </c:pt>
                  <c:pt idx="7">
                    <c:v>2010</c:v>
                  </c:pt>
                  <c:pt idx="8">
                    <c:v>2011</c:v>
                  </c:pt>
                  <c:pt idx="9">
                    <c:v>2012</c:v>
                  </c:pt>
                  <c:pt idx="11">
                    <c:v>2003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2">
                    <c:v>2003</c:v>
                  </c:pt>
                  <c:pt idx="23">
                    <c:v>2004</c:v>
                  </c:pt>
                  <c:pt idx="24">
                    <c:v>2005</c:v>
                  </c:pt>
                  <c:pt idx="25">
                    <c:v>2006</c:v>
                  </c:pt>
                  <c:pt idx="26">
                    <c:v>2007</c:v>
                  </c:pt>
                  <c:pt idx="27">
                    <c:v>2008</c:v>
                  </c:pt>
                  <c:pt idx="28">
                    <c:v>2009</c:v>
                  </c:pt>
                  <c:pt idx="29">
                    <c:v>2010</c:v>
                  </c:pt>
                  <c:pt idx="30">
                    <c:v>2011</c:v>
                  </c:pt>
                  <c:pt idx="31">
                    <c:v>2012</c:v>
                  </c:pt>
                </c:lvl>
                <c:lvl>
                  <c:pt idx="0">
                    <c:v>Export</c:v>
                  </c:pt>
                  <c:pt idx="11">
                    <c:v>Import</c:v>
                  </c:pt>
                  <c:pt idx="22">
                    <c:v>Balance</c:v>
                  </c:pt>
                </c:lvl>
              </c:multiLvlStrCache>
            </c:multiLvlStrRef>
          </c:cat>
          <c:val>
            <c:numRef>
              <c:f>ECCAS!$B$12:$AG$12</c:f>
              <c:numCache>
                <c:formatCode>0</c:formatCode>
                <c:ptCount val="32"/>
                <c:pt idx="0">
                  <c:v>4.2878760000000007</c:v>
                </c:pt>
                <c:pt idx="1">
                  <c:v>4.2102370000000002</c:v>
                </c:pt>
                <c:pt idx="2">
                  <c:v>4.6132080000000002</c:v>
                </c:pt>
                <c:pt idx="3">
                  <c:v>4.785391999999999</c:v>
                </c:pt>
                <c:pt idx="4">
                  <c:v>5.3378489999999994</c:v>
                </c:pt>
                <c:pt idx="5">
                  <c:v>5.1599299999999992</c:v>
                </c:pt>
                <c:pt idx="6">
                  <c:v>4.6302979999999998</c:v>
                </c:pt>
                <c:pt idx="7">
                  <c:v>4.6797469999999999</c:v>
                </c:pt>
                <c:pt idx="8">
                  <c:v>4.3476559999999989</c:v>
                </c:pt>
                <c:pt idx="9">
                  <c:v>3.9727319999999997</c:v>
                </c:pt>
                <c:pt idx="11">
                  <c:v>105.97592900000004</c:v>
                </c:pt>
                <c:pt idx="12">
                  <c:v>115.64553600000002</c:v>
                </c:pt>
                <c:pt idx="13">
                  <c:v>135.16893800000003</c:v>
                </c:pt>
                <c:pt idx="14">
                  <c:v>160.72547499999996</c:v>
                </c:pt>
                <c:pt idx="15">
                  <c:v>231.87407400000001</c:v>
                </c:pt>
                <c:pt idx="16">
                  <c:v>319.58101100000005</c:v>
                </c:pt>
                <c:pt idx="17">
                  <c:v>285.496128</c:v>
                </c:pt>
                <c:pt idx="18">
                  <c:v>283.118604</c:v>
                </c:pt>
                <c:pt idx="19">
                  <c:v>302.78483699999998</c:v>
                </c:pt>
                <c:pt idx="20">
                  <c:v>488.66792999999996</c:v>
                </c:pt>
                <c:pt idx="22">
                  <c:v>-101.68805300000004</c:v>
                </c:pt>
                <c:pt idx="23">
                  <c:v>-111.43529900000001</c:v>
                </c:pt>
                <c:pt idx="24">
                  <c:v>-130.55573000000004</c:v>
                </c:pt>
                <c:pt idx="25">
                  <c:v>-155.94008299999996</c:v>
                </c:pt>
                <c:pt idx="26">
                  <c:v>-226.536225</c:v>
                </c:pt>
                <c:pt idx="27">
                  <c:v>-314.42108100000007</c:v>
                </c:pt>
                <c:pt idx="28">
                  <c:v>-280.86583000000002</c:v>
                </c:pt>
                <c:pt idx="29">
                  <c:v>-278.43885699999998</c:v>
                </c:pt>
                <c:pt idx="30">
                  <c:v>-298.43718100000001</c:v>
                </c:pt>
                <c:pt idx="31">
                  <c:v>-484.69519799999995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71475024"/>
        <c:axId val="-1871477744"/>
      </c:lineChart>
      <c:catAx>
        <c:axId val="-187147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7147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87147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714750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5589396003084058E-2"/>
          <c:y val="0.93249298086105248"/>
          <c:w val="0.95090020605152092"/>
          <c:h val="5.22894115359763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104775</xdr:rowOff>
    </xdr:from>
    <xdr:to>
      <xdr:col>15</xdr:col>
      <xdr:colOff>171450</xdr:colOff>
      <xdr:row>25</xdr:row>
      <xdr:rowOff>95250</xdr:rowOff>
    </xdr:to>
    <xdr:graphicFrame macro="">
      <xdr:nvGraphicFramePr>
        <xdr:cNvPr id="239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295275</xdr:colOff>
      <xdr:row>2</xdr:row>
      <xdr:rowOff>104775</xdr:rowOff>
    </xdr:from>
    <xdr:to>
      <xdr:col>23</xdr:col>
      <xdr:colOff>219075</xdr:colOff>
      <xdr:row>21</xdr:row>
      <xdr:rowOff>76200</xdr:rowOff>
    </xdr:to>
    <xdr:graphicFrame macro="">
      <xdr:nvGraphicFramePr>
        <xdr:cNvPr id="239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28</xdr:row>
      <xdr:rowOff>104775</xdr:rowOff>
    </xdr:from>
    <xdr:to>
      <xdr:col>15</xdr:col>
      <xdr:colOff>171450</xdr:colOff>
      <xdr:row>51</xdr:row>
      <xdr:rowOff>95250</xdr:rowOff>
    </xdr:to>
    <xdr:graphicFrame macro="">
      <xdr:nvGraphicFramePr>
        <xdr:cNvPr id="239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295275</xdr:colOff>
      <xdr:row>28</xdr:row>
      <xdr:rowOff>104775</xdr:rowOff>
    </xdr:from>
    <xdr:to>
      <xdr:col>23</xdr:col>
      <xdr:colOff>219075</xdr:colOff>
      <xdr:row>47</xdr:row>
      <xdr:rowOff>76200</xdr:rowOff>
    </xdr:to>
    <xdr:graphicFrame macro="">
      <xdr:nvGraphicFramePr>
        <xdr:cNvPr id="239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54</xdr:row>
      <xdr:rowOff>104775</xdr:rowOff>
    </xdr:from>
    <xdr:to>
      <xdr:col>15</xdr:col>
      <xdr:colOff>171450</xdr:colOff>
      <xdr:row>77</xdr:row>
      <xdr:rowOff>95250</xdr:rowOff>
    </xdr:to>
    <xdr:graphicFrame macro="">
      <xdr:nvGraphicFramePr>
        <xdr:cNvPr id="239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295275</xdr:colOff>
      <xdr:row>54</xdr:row>
      <xdr:rowOff>104775</xdr:rowOff>
    </xdr:from>
    <xdr:to>
      <xdr:col>23</xdr:col>
      <xdr:colOff>219075</xdr:colOff>
      <xdr:row>73</xdr:row>
      <xdr:rowOff>76200</xdr:rowOff>
    </xdr:to>
    <xdr:graphicFrame macro="">
      <xdr:nvGraphicFramePr>
        <xdr:cNvPr id="240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</xdr:colOff>
      <xdr:row>80</xdr:row>
      <xdr:rowOff>104775</xdr:rowOff>
    </xdr:from>
    <xdr:to>
      <xdr:col>15</xdr:col>
      <xdr:colOff>171450</xdr:colOff>
      <xdr:row>103</xdr:row>
      <xdr:rowOff>95250</xdr:rowOff>
    </xdr:to>
    <xdr:graphicFrame macro="">
      <xdr:nvGraphicFramePr>
        <xdr:cNvPr id="240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295275</xdr:colOff>
      <xdr:row>80</xdr:row>
      <xdr:rowOff>104775</xdr:rowOff>
    </xdr:from>
    <xdr:to>
      <xdr:col>23</xdr:col>
      <xdr:colOff>219075</xdr:colOff>
      <xdr:row>99</xdr:row>
      <xdr:rowOff>76200</xdr:rowOff>
    </xdr:to>
    <xdr:graphicFrame macro="">
      <xdr:nvGraphicFramePr>
        <xdr:cNvPr id="240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9525</xdr:colOff>
      <xdr:row>106</xdr:row>
      <xdr:rowOff>104775</xdr:rowOff>
    </xdr:from>
    <xdr:to>
      <xdr:col>15</xdr:col>
      <xdr:colOff>171450</xdr:colOff>
      <xdr:row>129</xdr:row>
      <xdr:rowOff>95250</xdr:rowOff>
    </xdr:to>
    <xdr:graphicFrame macro="">
      <xdr:nvGraphicFramePr>
        <xdr:cNvPr id="240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295275</xdr:colOff>
      <xdr:row>106</xdr:row>
      <xdr:rowOff>104775</xdr:rowOff>
    </xdr:from>
    <xdr:to>
      <xdr:col>23</xdr:col>
      <xdr:colOff>219075</xdr:colOff>
      <xdr:row>125</xdr:row>
      <xdr:rowOff>76200</xdr:rowOff>
    </xdr:to>
    <xdr:graphicFrame macro="">
      <xdr:nvGraphicFramePr>
        <xdr:cNvPr id="2404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9525</xdr:colOff>
      <xdr:row>132</xdr:row>
      <xdr:rowOff>104775</xdr:rowOff>
    </xdr:from>
    <xdr:to>
      <xdr:col>15</xdr:col>
      <xdr:colOff>171450</xdr:colOff>
      <xdr:row>155</xdr:row>
      <xdr:rowOff>95250</xdr:rowOff>
    </xdr:to>
    <xdr:graphicFrame macro="">
      <xdr:nvGraphicFramePr>
        <xdr:cNvPr id="240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295275</xdr:colOff>
      <xdr:row>132</xdr:row>
      <xdr:rowOff>104775</xdr:rowOff>
    </xdr:from>
    <xdr:to>
      <xdr:col>23</xdr:col>
      <xdr:colOff>219075</xdr:colOff>
      <xdr:row>151</xdr:row>
      <xdr:rowOff>76200</xdr:rowOff>
    </xdr:to>
    <xdr:graphicFrame macro="">
      <xdr:nvGraphicFramePr>
        <xdr:cNvPr id="240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9525</xdr:colOff>
      <xdr:row>158</xdr:row>
      <xdr:rowOff>104775</xdr:rowOff>
    </xdr:from>
    <xdr:to>
      <xdr:col>15</xdr:col>
      <xdr:colOff>171450</xdr:colOff>
      <xdr:row>181</xdr:row>
      <xdr:rowOff>95250</xdr:rowOff>
    </xdr:to>
    <xdr:graphicFrame macro="">
      <xdr:nvGraphicFramePr>
        <xdr:cNvPr id="2407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295275</xdr:colOff>
      <xdr:row>158</xdr:row>
      <xdr:rowOff>104775</xdr:rowOff>
    </xdr:from>
    <xdr:to>
      <xdr:col>23</xdr:col>
      <xdr:colOff>219075</xdr:colOff>
      <xdr:row>177</xdr:row>
      <xdr:rowOff>76200</xdr:rowOff>
    </xdr:to>
    <xdr:graphicFrame macro="">
      <xdr:nvGraphicFramePr>
        <xdr:cNvPr id="2408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9525</xdr:colOff>
      <xdr:row>184</xdr:row>
      <xdr:rowOff>104775</xdr:rowOff>
    </xdr:from>
    <xdr:to>
      <xdr:col>15</xdr:col>
      <xdr:colOff>171450</xdr:colOff>
      <xdr:row>207</xdr:row>
      <xdr:rowOff>95250</xdr:rowOff>
    </xdr:to>
    <xdr:graphicFrame macro="">
      <xdr:nvGraphicFramePr>
        <xdr:cNvPr id="2409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295275</xdr:colOff>
      <xdr:row>184</xdr:row>
      <xdr:rowOff>104775</xdr:rowOff>
    </xdr:from>
    <xdr:to>
      <xdr:col>23</xdr:col>
      <xdr:colOff>219075</xdr:colOff>
      <xdr:row>203</xdr:row>
      <xdr:rowOff>76200</xdr:rowOff>
    </xdr:to>
    <xdr:graphicFrame macro="">
      <xdr:nvGraphicFramePr>
        <xdr:cNvPr id="2410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55</xdr:row>
      <xdr:rowOff>0</xdr:rowOff>
    </xdr:from>
    <xdr:to>
      <xdr:col>15</xdr:col>
      <xdr:colOff>171450</xdr:colOff>
      <xdr:row>77</xdr:row>
      <xdr:rowOff>180975</xdr:rowOff>
    </xdr:to>
    <xdr:graphicFrame macro="">
      <xdr:nvGraphicFramePr>
        <xdr:cNvPr id="266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295275</xdr:colOff>
      <xdr:row>55</xdr:row>
      <xdr:rowOff>0</xdr:rowOff>
    </xdr:from>
    <xdr:to>
      <xdr:col>23</xdr:col>
      <xdr:colOff>219075</xdr:colOff>
      <xdr:row>73</xdr:row>
      <xdr:rowOff>161925</xdr:rowOff>
    </xdr:to>
    <xdr:graphicFrame macro="">
      <xdr:nvGraphicFramePr>
        <xdr:cNvPr id="2666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55</xdr:row>
      <xdr:rowOff>0</xdr:rowOff>
    </xdr:from>
    <xdr:to>
      <xdr:col>15</xdr:col>
      <xdr:colOff>171450</xdr:colOff>
      <xdr:row>77</xdr:row>
      <xdr:rowOff>180975</xdr:rowOff>
    </xdr:to>
    <xdr:graphicFrame macro="">
      <xdr:nvGraphicFramePr>
        <xdr:cNvPr id="276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295275</xdr:colOff>
      <xdr:row>55</xdr:row>
      <xdr:rowOff>0</xdr:rowOff>
    </xdr:from>
    <xdr:to>
      <xdr:col>23</xdr:col>
      <xdr:colOff>219075</xdr:colOff>
      <xdr:row>73</xdr:row>
      <xdr:rowOff>161925</xdr:rowOff>
    </xdr:to>
    <xdr:graphicFrame macro="">
      <xdr:nvGraphicFramePr>
        <xdr:cNvPr id="2769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50</xdr:row>
      <xdr:rowOff>0</xdr:rowOff>
    </xdr:from>
    <xdr:to>
      <xdr:col>13</xdr:col>
      <xdr:colOff>9525</xdr:colOff>
      <xdr:row>72</xdr:row>
      <xdr:rowOff>180975</xdr:rowOff>
    </xdr:to>
    <xdr:graphicFrame macro="">
      <xdr:nvGraphicFramePr>
        <xdr:cNvPr id="107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133350</xdr:colOff>
      <xdr:row>50</xdr:row>
      <xdr:rowOff>0</xdr:rowOff>
    </xdr:from>
    <xdr:to>
      <xdr:col>21</xdr:col>
      <xdr:colOff>57150</xdr:colOff>
      <xdr:row>68</xdr:row>
      <xdr:rowOff>161925</xdr:rowOff>
    </xdr:to>
    <xdr:graphicFrame macro="">
      <xdr:nvGraphicFramePr>
        <xdr:cNvPr id="107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50</xdr:row>
      <xdr:rowOff>0</xdr:rowOff>
    </xdr:from>
    <xdr:to>
      <xdr:col>13</xdr:col>
      <xdr:colOff>9525</xdr:colOff>
      <xdr:row>72</xdr:row>
      <xdr:rowOff>180975</xdr:rowOff>
    </xdr:to>
    <xdr:graphicFrame macro="">
      <xdr:nvGraphicFramePr>
        <xdr:cNvPr id="3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133350</xdr:colOff>
      <xdr:row>50</xdr:row>
      <xdr:rowOff>0</xdr:rowOff>
    </xdr:from>
    <xdr:to>
      <xdr:col>21</xdr:col>
      <xdr:colOff>57150</xdr:colOff>
      <xdr:row>68</xdr:row>
      <xdr:rowOff>161925</xdr:rowOff>
    </xdr:to>
    <xdr:graphicFrame macro="">
      <xdr:nvGraphicFramePr>
        <xdr:cNvPr id="31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466725</xdr:colOff>
      <xdr:row>24</xdr:row>
      <xdr:rowOff>152400</xdr:rowOff>
    </xdr:from>
    <xdr:to>
      <xdr:col>23</xdr:col>
      <xdr:colOff>0</xdr:colOff>
      <xdr:row>39</xdr:row>
      <xdr:rowOff>466725</xdr:rowOff>
    </xdr:to>
    <xdr:graphicFrame macro="">
      <xdr:nvGraphicFramePr>
        <xdr:cNvPr id="312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50</xdr:row>
      <xdr:rowOff>0</xdr:rowOff>
    </xdr:from>
    <xdr:to>
      <xdr:col>13</xdr:col>
      <xdr:colOff>9525</xdr:colOff>
      <xdr:row>72</xdr:row>
      <xdr:rowOff>180975</xdr:rowOff>
    </xdr:to>
    <xdr:graphicFrame macro="">
      <xdr:nvGraphicFramePr>
        <xdr:cNvPr id="4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133350</xdr:colOff>
      <xdr:row>50</xdr:row>
      <xdr:rowOff>0</xdr:rowOff>
    </xdr:from>
    <xdr:to>
      <xdr:col>21</xdr:col>
      <xdr:colOff>57150</xdr:colOff>
      <xdr:row>68</xdr:row>
      <xdr:rowOff>161925</xdr:rowOff>
    </xdr:to>
    <xdr:graphicFrame macro="">
      <xdr:nvGraphicFramePr>
        <xdr:cNvPr id="414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50</xdr:row>
      <xdr:rowOff>0</xdr:rowOff>
    </xdr:from>
    <xdr:to>
      <xdr:col>13</xdr:col>
      <xdr:colOff>9525</xdr:colOff>
      <xdr:row>72</xdr:row>
      <xdr:rowOff>180975</xdr:rowOff>
    </xdr:to>
    <xdr:graphicFrame macro="">
      <xdr:nvGraphicFramePr>
        <xdr:cNvPr id="5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133350</xdr:colOff>
      <xdr:row>50</xdr:row>
      <xdr:rowOff>0</xdr:rowOff>
    </xdr:from>
    <xdr:to>
      <xdr:col>21</xdr:col>
      <xdr:colOff>57150</xdr:colOff>
      <xdr:row>68</xdr:row>
      <xdr:rowOff>161925</xdr:rowOff>
    </xdr:to>
    <xdr:graphicFrame macro="">
      <xdr:nvGraphicFramePr>
        <xdr:cNvPr id="516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50</xdr:row>
      <xdr:rowOff>0</xdr:rowOff>
    </xdr:from>
    <xdr:to>
      <xdr:col>13</xdr:col>
      <xdr:colOff>9525</xdr:colOff>
      <xdr:row>72</xdr:row>
      <xdr:rowOff>180975</xdr:rowOff>
    </xdr:to>
    <xdr:graphicFrame macro="">
      <xdr:nvGraphicFramePr>
        <xdr:cNvPr id="6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133350</xdr:colOff>
      <xdr:row>50</xdr:row>
      <xdr:rowOff>0</xdr:rowOff>
    </xdr:from>
    <xdr:to>
      <xdr:col>21</xdr:col>
      <xdr:colOff>57150</xdr:colOff>
      <xdr:row>68</xdr:row>
      <xdr:rowOff>161925</xdr:rowOff>
    </xdr:to>
    <xdr:graphicFrame macro="">
      <xdr:nvGraphicFramePr>
        <xdr:cNvPr id="61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50</xdr:row>
      <xdr:rowOff>0</xdr:rowOff>
    </xdr:from>
    <xdr:to>
      <xdr:col>13</xdr:col>
      <xdr:colOff>9525</xdr:colOff>
      <xdr:row>72</xdr:row>
      <xdr:rowOff>180975</xdr:rowOff>
    </xdr:to>
    <xdr:graphicFrame macro="">
      <xdr:nvGraphicFramePr>
        <xdr:cNvPr id="7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133350</xdr:colOff>
      <xdr:row>50</xdr:row>
      <xdr:rowOff>0</xdr:rowOff>
    </xdr:from>
    <xdr:to>
      <xdr:col>21</xdr:col>
      <xdr:colOff>57150</xdr:colOff>
      <xdr:row>68</xdr:row>
      <xdr:rowOff>161925</xdr:rowOff>
    </xdr:to>
    <xdr:graphicFrame macro="">
      <xdr:nvGraphicFramePr>
        <xdr:cNvPr id="72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50</xdr:row>
      <xdr:rowOff>0</xdr:rowOff>
    </xdr:from>
    <xdr:to>
      <xdr:col>13</xdr:col>
      <xdr:colOff>9525</xdr:colOff>
      <xdr:row>72</xdr:row>
      <xdr:rowOff>180975</xdr:rowOff>
    </xdr:to>
    <xdr:graphicFrame macro="">
      <xdr:nvGraphicFramePr>
        <xdr:cNvPr id="82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133350</xdr:colOff>
      <xdr:row>50</xdr:row>
      <xdr:rowOff>0</xdr:rowOff>
    </xdr:from>
    <xdr:to>
      <xdr:col>21</xdr:col>
      <xdr:colOff>57150</xdr:colOff>
      <xdr:row>68</xdr:row>
      <xdr:rowOff>161925</xdr:rowOff>
    </xdr:to>
    <xdr:graphicFrame macro="">
      <xdr:nvGraphicFramePr>
        <xdr:cNvPr id="82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50</xdr:row>
      <xdr:rowOff>0</xdr:rowOff>
    </xdr:from>
    <xdr:to>
      <xdr:col>13</xdr:col>
      <xdr:colOff>9525</xdr:colOff>
      <xdr:row>72</xdr:row>
      <xdr:rowOff>180975</xdr:rowOff>
    </xdr:to>
    <xdr:graphicFrame macro="">
      <xdr:nvGraphicFramePr>
        <xdr:cNvPr id="92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133350</xdr:colOff>
      <xdr:row>50</xdr:row>
      <xdr:rowOff>0</xdr:rowOff>
    </xdr:from>
    <xdr:to>
      <xdr:col>21</xdr:col>
      <xdr:colOff>57150</xdr:colOff>
      <xdr:row>68</xdr:row>
      <xdr:rowOff>161925</xdr:rowOff>
    </xdr:to>
    <xdr:graphicFrame macro="">
      <xdr:nvGraphicFramePr>
        <xdr:cNvPr id="926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17</xdr:col>
      <xdr:colOff>114300</xdr:colOff>
      <xdr:row>18</xdr:row>
      <xdr:rowOff>47625</xdr:rowOff>
    </xdr:to>
    <xdr:graphicFrame macro="">
      <xdr:nvGraphicFramePr>
        <xdr:cNvPr id="28970" name="Chart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57150</xdr:colOff>
      <xdr:row>20</xdr:row>
      <xdr:rowOff>0</xdr:rowOff>
    </xdr:from>
    <xdr:to>
      <xdr:col>17</xdr:col>
      <xdr:colOff>180975</xdr:colOff>
      <xdr:row>37</xdr:row>
      <xdr:rowOff>57150</xdr:rowOff>
    </xdr:to>
    <xdr:graphicFrame macro="">
      <xdr:nvGraphicFramePr>
        <xdr:cNvPr id="28971" name="Chart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123825</xdr:colOff>
      <xdr:row>57</xdr:row>
      <xdr:rowOff>57150</xdr:rowOff>
    </xdr:to>
    <xdr:graphicFrame macro="">
      <xdr:nvGraphicFramePr>
        <xdr:cNvPr id="28972" name="Chart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60</xdr:row>
      <xdr:rowOff>0</xdr:rowOff>
    </xdr:from>
    <xdr:to>
      <xdr:col>17</xdr:col>
      <xdr:colOff>123825</xdr:colOff>
      <xdr:row>77</xdr:row>
      <xdr:rowOff>57150</xdr:rowOff>
    </xdr:to>
    <xdr:graphicFrame macro="">
      <xdr:nvGraphicFramePr>
        <xdr:cNvPr id="28973" name="Chart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79</xdr:row>
      <xdr:rowOff>0</xdr:rowOff>
    </xdr:from>
    <xdr:to>
      <xdr:col>17</xdr:col>
      <xdr:colOff>123825</xdr:colOff>
      <xdr:row>96</xdr:row>
      <xdr:rowOff>57150</xdr:rowOff>
    </xdr:to>
    <xdr:graphicFrame macro="">
      <xdr:nvGraphicFramePr>
        <xdr:cNvPr id="28974" name="Chart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98</xdr:row>
      <xdr:rowOff>0</xdr:rowOff>
    </xdr:from>
    <xdr:to>
      <xdr:col>17</xdr:col>
      <xdr:colOff>123825</xdr:colOff>
      <xdr:row>115</xdr:row>
      <xdr:rowOff>57150</xdr:rowOff>
    </xdr:to>
    <xdr:graphicFrame macro="">
      <xdr:nvGraphicFramePr>
        <xdr:cNvPr id="28975" name="Chart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117</xdr:row>
      <xdr:rowOff>0</xdr:rowOff>
    </xdr:from>
    <xdr:to>
      <xdr:col>17</xdr:col>
      <xdr:colOff>123825</xdr:colOff>
      <xdr:row>134</xdr:row>
      <xdr:rowOff>57150</xdr:rowOff>
    </xdr:to>
    <xdr:graphicFrame macro="">
      <xdr:nvGraphicFramePr>
        <xdr:cNvPr id="28976" name="Chart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55</xdr:row>
      <xdr:rowOff>0</xdr:rowOff>
    </xdr:from>
    <xdr:to>
      <xdr:col>15</xdr:col>
      <xdr:colOff>171450</xdr:colOff>
      <xdr:row>77</xdr:row>
      <xdr:rowOff>180975</xdr:rowOff>
    </xdr:to>
    <xdr:graphicFrame macro="">
      <xdr:nvGraphicFramePr>
        <xdr:cNvPr id="102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295275</xdr:colOff>
      <xdr:row>55</xdr:row>
      <xdr:rowOff>0</xdr:rowOff>
    </xdr:from>
    <xdr:to>
      <xdr:col>23</xdr:col>
      <xdr:colOff>219075</xdr:colOff>
      <xdr:row>73</xdr:row>
      <xdr:rowOff>161925</xdr:rowOff>
    </xdr:to>
    <xdr:graphicFrame macro="">
      <xdr:nvGraphicFramePr>
        <xdr:cNvPr id="1028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55</xdr:row>
      <xdr:rowOff>0</xdr:rowOff>
    </xdr:from>
    <xdr:to>
      <xdr:col>15</xdr:col>
      <xdr:colOff>171450</xdr:colOff>
      <xdr:row>77</xdr:row>
      <xdr:rowOff>180975</xdr:rowOff>
    </xdr:to>
    <xdr:graphicFrame macro="">
      <xdr:nvGraphicFramePr>
        <xdr:cNvPr id="225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295275</xdr:colOff>
      <xdr:row>55</xdr:row>
      <xdr:rowOff>0</xdr:rowOff>
    </xdr:from>
    <xdr:to>
      <xdr:col>23</xdr:col>
      <xdr:colOff>219075</xdr:colOff>
      <xdr:row>73</xdr:row>
      <xdr:rowOff>161925</xdr:rowOff>
    </xdr:to>
    <xdr:graphicFrame macro="">
      <xdr:nvGraphicFramePr>
        <xdr:cNvPr id="2257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55</xdr:row>
      <xdr:rowOff>0</xdr:rowOff>
    </xdr:from>
    <xdr:to>
      <xdr:col>15</xdr:col>
      <xdr:colOff>171450</xdr:colOff>
      <xdr:row>77</xdr:row>
      <xdr:rowOff>180975</xdr:rowOff>
    </xdr:to>
    <xdr:graphicFrame macro="">
      <xdr:nvGraphicFramePr>
        <xdr:cNvPr id="215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295275</xdr:colOff>
      <xdr:row>55</xdr:row>
      <xdr:rowOff>0</xdr:rowOff>
    </xdr:from>
    <xdr:to>
      <xdr:col>23</xdr:col>
      <xdr:colOff>219075</xdr:colOff>
      <xdr:row>73</xdr:row>
      <xdr:rowOff>161925</xdr:rowOff>
    </xdr:to>
    <xdr:graphicFrame macro="">
      <xdr:nvGraphicFramePr>
        <xdr:cNvPr id="2154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55</xdr:row>
      <xdr:rowOff>0</xdr:rowOff>
    </xdr:from>
    <xdr:to>
      <xdr:col>15</xdr:col>
      <xdr:colOff>171450</xdr:colOff>
      <xdr:row>77</xdr:row>
      <xdr:rowOff>180975</xdr:rowOff>
    </xdr:to>
    <xdr:graphicFrame macro="">
      <xdr:nvGraphicFramePr>
        <xdr:cNvPr id="205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295275</xdr:colOff>
      <xdr:row>55</xdr:row>
      <xdr:rowOff>0</xdr:rowOff>
    </xdr:from>
    <xdr:to>
      <xdr:col>23</xdr:col>
      <xdr:colOff>219075</xdr:colOff>
      <xdr:row>73</xdr:row>
      <xdr:rowOff>161925</xdr:rowOff>
    </xdr:to>
    <xdr:graphicFrame macro="">
      <xdr:nvGraphicFramePr>
        <xdr:cNvPr id="2052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55</xdr:row>
      <xdr:rowOff>0</xdr:rowOff>
    </xdr:from>
    <xdr:to>
      <xdr:col>15</xdr:col>
      <xdr:colOff>171450</xdr:colOff>
      <xdr:row>77</xdr:row>
      <xdr:rowOff>180975</xdr:rowOff>
    </xdr:to>
    <xdr:graphicFrame macro="">
      <xdr:nvGraphicFramePr>
        <xdr:cNvPr id="235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295275</xdr:colOff>
      <xdr:row>55</xdr:row>
      <xdr:rowOff>0</xdr:rowOff>
    </xdr:from>
    <xdr:to>
      <xdr:col>23</xdr:col>
      <xdr:colOff>219075</xdr:colOff>
      <xdr:row>73</xdr:row>
      <xdr:rowOff>161925</xdr:rowOff>
    </xdr:to>
    <xdr:graphicFrame macro="">
      <xdr:nvGraphicFramePr>
        <xdr:cNvPr id="2359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55</xdr:row>
      <xdr:rowOff>0</xdr:rowOff>
    </xdr:from>
    <xdr:to>
      <xdr:col>15</xdr:col>
      <xdr:colOff>171450</xdr:colOff>
      <xdr:row>77</xdr:row>
      <xdr:rowOff>180975</xdr:rowOff>
    </xdr:to>
    <xdr:graphicFrame macro="">
      <xdr:nvGraphicFramePr>
        <xdr:cNvPr id="246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295275</xdr:colOff>
      <xdr:row>55</xdr:row>
      <xdr:rowOff>0</xdr:rowOff>
    </xdr:from>
    <xdr:to>
      <xdr:col>23</xdr:col>
      <xdr:colOff>219075</xdr:colOff>
      <xdr:row>73</xdr:row>
      <xdr:rowOff>161925</xdr:rowOff>
    </xdr:to>
    <xdr:graphicFrame macro="">
      <xdr:nvGraphicFramePr>
        <xdr:cNvPr id="2462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55</xdr:row>
      <xdr:rowOff>0</xdr:rowOff>
    </xdr:from>
    <xdr:to>
      <xdr:col>15</xdr:col>
      <xdr:colOff>171450</xdr:colOff>
      <xdr:row>77</xdr:row>
      <xdr:rowOff>180975</xdr:rowOff>
    </xdr:to>
    <xdr:graphicFrame macro="">
      <xdr:nvGraphicFramePr>
        <xdr:cNvPr id="256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295275</xdr:colOff>
      <xdr:row>55</xdr:row>
      <xdr:rowOff>0</xdr:rowOff>
    </xdr:from>
    <xdr:to>
      <xdr:col>23</xdr:col>
      <xdr:colOff>219075</xdr:colOff>
      <xdr:row>73</xdr:row>
      <xdr:rowOff>161925</xdr:rowOff>
    </xdr:to>
    <xdr:graphicFrame macro="">
      <xdr:nvGraphicFramePr>
        <xdr:cNvPr id="2564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ddie%20Marinov/Documents/_Studies/PhD%20Thesis/Stat&amp;Figures/20140411%20COMTRADE%20DB%202003-3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"/>
      <sheetName val="Data Sort"/>
      <sheetName val="Data mio"/>
      <sheetName val="World"/>
      <sheetName val="by REC"/>
      <sheetName val="by prod"/>
      <sheetName val="Total"/>
      <sheetName val="Agri"/>
      <sheetName val="Food"/>
      <sheetName val="FandM"/>
      <sheetName val="Fuel"/>
      <sheetName val="Mani"/>
      <sheetName val="Mach"/>
      <sheetName val="Text"/>
      <sheetName val="Clot"/>
    </sheetNames>
    <sheetDataSet>
      <sheetData sheetId="0"/>
      <sheetData sheetId="1"/>
      <sheetData sheetId="2"/>
      <sheetData sheetId="3">
        <row r="24">
          <cell r="B24">
            <v>6987228.1019550003</v>
          </cell>
          <cell r="C24">
            <v>8452306.1022069994</v>
          </cell>
          <cell r="D24">
            <v>9536840.8109649997</v>
          </cell>
          <cell r="E24">
            <v>11168970.400312999</v>
          </cell>
          <cell r="F24">
            <v>12765023.707847999</v>
          </cell>
          <cell r="G24">
            <v>14800997.714367</v>
          </cell>
          <cell r="H24">
            <v>11458700.266576</v>
          </cell>
          <cell r="I24">
            <v>13770574.996259</v>
          </cell>
          <cell r="J24">
            <v>16055542.359867999</v>
          </cell>
          <cell r="K24">
            <v>17354847.000473998</v>
          </cell>
          <cell r="M24">
            <v>7423870.2451839997</v>
          </cell>
          <cell r="N24">
            <v>9014946.0683009997</v>
          </cell>
          <cell r="O24">
            <v>10139153.881093001</v>
          </cell>
          <cell r="P24">
            <v>11795251.55046</v>
          </cell>
          <cell r="Q24">
            <v>13514198.106388001</v>
          </cell>
          <cell r="R24">
            <v>15626647.693033</v>
          </cell>
          <cell r="S24">
            <v>11966639.652388001</v>
          </cell>
          <cell r="T24">
            <v>14525693.872090001</v>
          </cell>
          <cell r="U24">
            <v>16967619.707771</v>
          </cell>
          <cell r="V24">
            <v>16386320.467044001</v>
          </cell>
        </row>
        <row r="25">
          <cell r="B25">
            <v>649045.74212399998</v>
          </cell>
          <cell r="C25">
            <v>745230.35533699999</v>
          </cell>
          <cell r="D25">
            <v>805965.967053</v>
          </cell>
          <cell r="E25">
            <v>897522.17529599997</v>
          </cell>
          <cell r="F25">
            <v>1071823.9678509999</v>
          </cell>
          <cell r="G25">
            <v>1270910.9102759999</v>
          </cell>
          <cell r="H25">
            <v>1114780.9061419999</v>
          </cell>
          <cell r="I25">
            <v>1286200.6964500002</v>
          </cell>
          <cell r="J25">
            <v>1541899.557087</v>
          </cell>
          <cell r="K25">
            <v>1559443.229905</v>
          </cell>
          <cell r="M25">
            <v>691739.298862</v>
          </cell>
          <cell r="N25">
            <v>794858.24255700002</v>
          </cell>
          <cell r="O25">
            <v>845483.289506</v>
          </cell>
          <cell r="P25">
            <v>936642.49856500002</v>
          </cell>
          <cell r="Q25">
            <v>1116936.9846059999</v>
          </cell>
          <cell r="R25">
            <v>1317963.403654</v>
          </cell>
          <cell r="S25">
            <v>1134142.124264</v>
          </cell>
          <cell r="T25">
            <v>1307814.244957</v>
          </cell>
          <cell r="U25">
            <v>1566404.766206</v>
          </cell>
          <cell r="V25">
            <v>1586445.8474270001</v>
          </cell>
        </row>
        <row r="26">
          <cell r="B26">
            <v>527570.03586800001</v>
          </cell>
          <cell r="C26">
            <v>602169.80584500008</v>
          </cell>
          <cell r="D26">
            <v>654385.23321800004</v>
          </cell>
          <cell r="E26">
            <v>725083.28365400003</v>
          </cell>
          <cell r="F26">
            <v>875365.50229900004</v>
          </cell>
          <cell r="G26">
            <v>1065271.164932</v>
          </cell>
          <cell r="H26">
            <v>954466.44551200001</v>
          </cell>
          <cell r="I26">
            <v>1069115.5677730001</v>
          </cell>
          <cell r="J26">
            <v>1266796.3354119998</v>
          </cell>
          <cell r="K26">
            <v>1284310.2939200001</v>
          </cell>
          <cell r="M26">
            <v>554949.51769299991</v>
          </cell>
          <cell r="N26">
            <v>632716.52319900005</v>
          </cell>
          <cell r="O26">
            <v>675907.10149300005</v>
          </cell>
          <cell r="P26">
            <v>748109.72574200004</v>
          </cell>
          <cell r="Q26">
            <v>904130.23927199992</v>
          </cell>
          <cell r="R26">
            <v>1092540.0966419999</v>
          </cell>
          <cell r="S26">
            <v>963519.05964400002</v>
          </cell>
          <cell r="T26">
            <v>1074578.4340840001</v>
          </cell>
          <cell r="U26">
            <v>1273620.2295820001</v>
          </cell>
          <cell r="V26">
            <v>1319582.155297</v>
          </cell>
        </row>
        <row r="27">
          <cell r="B27">
            <v>885388.294781</v>
          </cell>
          <cell r="C27">
            <v>1185785.109004</v>
          </cell>
          <cell r="D27">
            <v>1564524.113475</v>
          </cell>
          <cell r="E27">
            <v>2110769.0685299998</v>
          </cell>
          <cell r="F27">
            <v>2283493.5847</v>
          </cell>
          <cell r="G27">
            <v>3147240.3804099998</v>
          </cell>
          <cell r="H27">
            <v>2009726.4112820001</v>
          </cell>
          <cell r="I27">
            <v>2604685.301639</v>
          </cell>
          <cell r="J27">
            <v>3321587.1662069997</v>
          </cell>
          <cell r="K27">
            <v>4070006.1378060002</v>
          </cell>
          <cell r="M27">
            <v>973568.09817899996</v>
          </cell>
          <cell r="N27">
            <v>1318094.200649</v>
          </cell>
          <cell r="O27">
            <v>1751257.039961</v>
          </cell>
          <cell r="P27">
            <v>2237331.7919710004</v>
          </cell>
          <cell r="Q27">
            <v>2541763.4653499997</v>
          </cell>
          <cell r="R27">
            <v>3450364.8339510001</v>
          </cell>
          <cell r="S27">
            <v>2186519.8688829998</v>
          </cell>
          <cell r="T27">
            <v>2943761.0591550004</v>
          </cell>
          <cell r="U27">
            <v>3903042.7995730001</v>
          </cell>
          <cell r="V27">
            <v>3322445.8885209998</v>
          </cell>
        </row>
        <row r="28">
          <cell r="B28">
            <v>696125.358626</v>
          </cell>
          <cell r="C28">
            <v>916988.72537999996</v>
          </cell>
          <cell r="D28">
            <v>1237362.849563</v>
          </cell>
          <cell r="E28">
            <v>1632573.339036</v>
          </cell>
          <cell r="F28">
            <v>1712177.9343089999</v>
          </cell>
          <cell r="G28">
            <v>2541764.6030919999</v>
          </cell>
          <cell r="H28">
            <v>1587396.7897669999</v>
          </cell>
          <cell r="I28">
            <v>1979315.761829</v>
          </cell>
          <cell r="J28">
            <v>2555752.7109719999</v>
          </cell>
          <cell r="K28">
            <v>3276757.7856459999</v>
          </cell>
          <cell r="M28">
            <v>762915.30934399995</v>
          </cell>
          <cell r="N28">
            <v>1016566.3738200001</v>
          </cell>
          <cell r="O28">
            <v>1391609.550878</v>
          </cell>
          <cell r="P28">
            <v>1724811.5605929999</v>
          </cell>
          <cell r="Q28">
            <v>1905216.518343</v>
          </cell>
          <cell r="R28">
            <v>2742410.9903330002</v>
          </cell>
          <cell r="S28">
            <v>1723071.9442700001</v>
          </cell>
          <cell r="T28">
            <v>2260507.3060679999</v>
          </cell>
          <cell r="U28">
            <v>3040374.4200279997</v>
          </cell>
          <cell r="V28">
            <v>2623615.1228189999</v>
          </cell>
        </row>
        <row r="29">
          <cell r="B29">
            <v>5132715.8983690003</v>
          </cell>
          <cell r="C29">
            <v>6166252.1566009996</v>
          </cell>
          <cell r="D29">
            <v>6829145.5680940002</v>
          </cell>
          <cell r="E29">
            <v>7758062.2597299991</v>
          </cell>
          <cell r="F29">
            <v>8885742.590016</v>
          </cell>
          <cell r="G29">
            <v>9726409.8345560003</v>
          </cell>
          <cell r="H29">
            <v>7674544.8253970006</v>
          </cell>
          <cell r="I29">
            <v>9173568.5855829995</v>
          </cell>
          <cell r="J29">
            <v>10493872.727056999</v>
          </cell>
          <cell r="K29">
            <v>11020589.869414</v>
          </cell>
          <cell r="M29">
            <v>5467368.6487969998</v>
          </cell>
          <cell r="N29">
            <v>6562134.3441099999</v>
          </cell>
          <cell r="O29">
            <v>7213186.6127010006</v>
          </cell>
          <cell r="P29">
            <v>8153380.3767670002</v>
          </cell>
          <cell r="Q29">
            <v>9343936.1760090012</v>
          </cell>
          <cell r="R29">
            <v>10190270.811743001</v>
          </cell>
          <cell r="S29">
            <v>8091148.1049619997</v>
          </cell>
          <cell r="T29">
            <v>9738177.4020099994</v>
          </cell>
          <cell r="U29">
            <v>10910092.644361001</v>
          </cell>
          <cell r="V29">
            <v>10730566.645742001</v>
          </cell>
        </row>
        <row r="30">
          <cell r="B30">
            <v>2708659.4951709998</v>
          </cell>
          <cell r="C30">
            <v>3241425.4129809998</v>
          </cell>
          <cell r="D30">
            <v>3565421.9202700001</v>
          </cell>
          <cell r="E30">
            <v>4081562.5757960002</v>
          </cell>
          <cell r="F30">
            <v>4615611.2846649997</v>
          </cell>
          <cell r="G30">
            <v>4965629.248989</v>
          </cell>
          <cell r="H30">
            <v>3816012.9046120001</v>
          </cell>
          <cell r="I30">
            <v>4636620.4535790002</v>
          </cell>
          <cell r="J30">
            <v>5218158.1951120002</v>
          </cell>
          <cell r="K30">
            <v>5637853.8705000002</v>
          </cell>
          <cell r="M30">
            <v>2837731.0707340003</v>
          </cell>
          <cell r="N30">
            <v>3417278.3116490003</v>
          </cell>
          <cell r="O30">
            <v>3746858.6360650002</v>
          </cell>
          <cell r="P30">
            <v>4267392.5919329999</v>
          </cell>
          <cell r="Q30">
            <v>4823920.0243469998</v>
          </cell>
          <cell r="R30">
            <v>5168919.651974</v>
          </cell>
          <cell r="S30">
            <v>4050133.9437969998</v>
          </cell>
          <cell r="T30">
            <v>4964399.8416870004</v>
          </cell>
          <cell r="U30">
            <v>5490896.2175369998</v>
          </cell>
          <cell r="V30">
            <v>5365071.1448999997</v>
          </cell>
        </row>
        <row r="31">
          <cell r="B31">
            <v>159640.94029</v>
          </cell>
          <cell r="C31">
            <v>178739.982139</v>
          </cell>
          <cell r="D31">
            <v>187282.322552</v>
          </cell>
          <cell r="E31">
            <v>202144.08434999999</v>
          </cell>
          <cell r="F31">
            <v>219915.94237200002</v>
          </cell>
          <cell r="G31">
            <v>230388.13534400001</v>
          </cell>
          <cell r="H31">
            <v>193940.07637299999</v>
          </cell>
          <cell r="I31">
            <v>232974.15112400003</v>
          </cell>
          <cell r="J31">
            <v>268286.23508100002</v>
          </cell>
          <cell r="K31">
            <v>226887.340008</v>
          </cell>
          <cell r="M31">
            <v>162927.821551</v>
          </cell>
          <cell r="N31">
            <v>181572.80098</v>
          </cell>
          <cell r="O31">
            <v>186580.07794400002</v>
          </cell>
          <cell r="P31">
            <v>197435.98822200001</v>
          </cell>
          <cell r="Q31">
            <v>215196.56700700001</v>
          </cell>
          <cell r="R31">
            <v>219922.552203</v>
          </cell>
          <cell r="S31">
            <v>179892.79832899998</v>
          </cell>
          <cell r="T31">
            <v>212800.98216800002</v>
          </cell>
          <cell r="U31">
            <v>228847.58883600001</v>
          </cell>
          <cell r="V31">
            <v>271153.68460500002</v>
          </cell>
        </row>
        <row r="32">
          <cell r="B32">
            <v>219370.88170699999</v>
          </cell>
          <cell r="C32">
            <v>244996.72934799999</v>
          </cell>
          <cell r="D32">
            <v>263384.49249099998</v>
          </cell>
          <cell r="E32">
            <v>293884.78509399999</v>
          </cell>
          <cell r="F32">
            <v>331226.89867600001</v>
          </cell>
          <cell r="G32">
            <v>336417.06135600002</v>
          </cell>
          <cell r="H32">
            <v>293474.19251700002</v>
          </cell>
          <cell r="I32">
            <v>325227.85141200002</v>
          </cell>
          <cell r="J32">
            <v>366707.012116</v>
          </cell>
          <cell r="K32">
            <v>382284.60682599997</v>
          </cell>
          <cell r="M32">
            <v>241286.84587799999</v>
          </cell>
          <cell r="N32">
            <v>267633.33912999998</v>
          </cell>
          <cell r="O32">
            <v>282771.68593000004</v>
          </cell>
          <cell r="P32">
            <v>310037.912282</v>
          </cell>
          <cell r="Q32">
            <v>339668.53561900003</v>
          </cell>
          <cell r="R32">
            <v>361383.881781</v>
          </cell>
          <cell r="S32">
            <v>320401.28850099997</v>
          </cell>
          <cell r="T32">
            <v>350952.74015799997</v>
          </cell>
          <cell r="U32">
            <v>400241.01390799996</v>
          </cell>
          <cell r="V32">
            <v>376170.033589</v>
          </cell>
        </row>
      </sheetData>
      <sheetData sheetId="4"/>
      <sheetData sheetId="5">
        <row r="1">
          <cell r="A1" t="str">
            <v>Total Trade</v>
          </cell>
        </row>
        <row r="2">
          <cell r="B2" t="str">
            <v>Export</v>
          </cell>
          <cell r="M2" t="str">
            <v>Import</v>
          </cell>
        </row>
        <row r="3">
          <cell r="B3">
            <v>2003</v>
          </cell>
          <cell r="C3">
            <v>2004</v>
          </cell>
          <cell r="D3">
            <v>2005</v>
          </cell>
          <cell r="E3">
            <v>2006</v>
          </cell>
          <cell r="F3">
            <v>2007</v>
          </cell>
          <cell r="G3">
            <v>2008</v>
          </cell>
          <cell r="H3">
            <v>2009</v>
          </cell>
          <cell r="I3">
            <v>2010</v>
          </cell>
          <cell r="J3">
            <v>2011</v>
          </cell>
          <cell r="K3">
            <v>2012</v>
          </cell>
          <cell r="M3">
            <v>2003</v>
          </cell>
          <cell r="N3">
            <v>2004</v>
          </cell>
          <cell r="O3">
            <v>2005</v>
          </cell>
          <cell r="P3">
            <v>2006</v>
          </cell>
          <cell r="Q3">
            <v>2007</v>
          </cell>
          <cell r="R3">
            <v>2008</v>
          </cell>
          <cell r="S3">
            <v>2009</v>
          </cell>
          <cell r="T3">
            <v>2010</v>
          </cell>
          <cell r="U3">
            <v>2011</v>
          </cell>
          <cell r="V3">
            <v>2012</v>
          </cell>
        </row>
        <row r="5">
          <cell r="A5" t="str">
            <v>Africa</v>
          </cell>
          <cell r="B5">
            <v>186112.28165599998</v>
          </cell>
          <cell r="C5">
            <v>242778.74398300002</v>
          </cell>
          <cell r="D5">
            <v>304466.985621</v>
          </cell>
          <cell r="E5">
            <v>378364.25903799996</v>
          </cell>
          <cell r="F5">
            <v>444604.15596300003</v>
          </cell>
          <cell r="G5">
            <v>581389.05691499996</v>
          </cell>
          <cell r="H5">
            <v>392669.56937400001</v>
          </cell>
          <cell r="I5">
            <v>509095.428556</v>
          </cell>
          <cell r="J5">
            <v>591711.58264100004</v>
          </cell>
          <cell r="K5">
            <v>637542.52186700003</v>
          </cell>
          <cell r="M5">
            <v>156301.25278799998</v>
          </cell>
          <cell r="N5">
            <v>189162.85155199998</v>
          </cell>
          <cell r="O5">
            <v>230735.95333199998</v>
          </cell>
          <cell r="P5">
            <v>282236.15882900002</v>
          </cell>
          <cell r="Q5">
            <v>341386.57209199999</v>
          </cell>
          <cell r="R5">
            <v>429016.92031699995</v>
          </cell>
          <cell r="S5">
            <v>374623.37742500001</v>
          </cell>
          <cell r="T5">
            <v>432706.96738499997</v>
          </cell>
          <cell r="U5">
            <v>499370.71544</v>
          </cell>
          <cell r="V5">
            <v>527054.41006000002</v>
          </cell>
        </row>
        <row r="6">
          <cell r="A6" t="str">
            <v>CEN-SAD</v>
          </cell>
          <cell r="B6">
            <v>84550.629241000017</v>
          </cell>
          <cell r="C6">
            <v>111169.254082</v>
          </cell>
          <cell r="D6">
            <v>140065.95081799998</v>
          </cell>
          <cell r="E6">
            <v>179724.56120500001</v>
          </cell>
          <cell r="F6">
            <v>209092.10512400002</v>
          </cell>
          <cell r="G6">
            <v>270621.13107599999</v>
          </cell>
          <cell r="H6">
            <v>180304.53678499997</v>
          </cell>
          <cell r="I6">
            <v>237321.27874700003</v>
          </cell>
          <cell r="J6">
            <v>252463.30592599997</v>
          </cell>
          <cell r="K6">
            <v>290123.65896299994</v>
          </cell>
          <cell r="M6">
            <v>86928.858563999995</v>
          </cell>
          <cell r="N6">
            <v>102016.05480400001</v>
          </cell>
          <cell r="O6">
            <v>124101.12646700004</v>
          </cell>
          <cell r="P6">
            <v>150588.28038800001</v>
          </cell>
          <cell r="Q6">
            <v>188635.35584200002</v>
          </cell>
          <cell r="R6">
            <v>242277.92019100001</v>
          </cell>
          <cell r="S6">
            <v>210912.94442499999</v>
          </cell>
          <cell r="T6">
            <v>243515.93921599994</v>
          </cell>
          <cell r="U6">
            <v>273817.46629299992</v>
          </cell>
          <cell r="V6">
            <v>292035.406724</v>
          </cell>
        </row>
        <row r="7">
          <cell r="A7" t="str">
            <v>COMESA</v>
          </cell>
          <cell r="B7">
            <v>37765.574850999998</v>
          </cell>
          <cell r="C7">
            <v>49975.556312000008</v>
          </cell>
          <cell r="D7">
            <v>65846.55793699999</v>
          </cell>
          <cell r="E7">
            <v>84910.356442000018</v>
          </cell>
          <cell r="F7">
            <v>99001.035669000004</v>
          </cell>
          <cell r="G7">
            <v>130190.13003200002</v>
          </cell>
          <cell r="H7">
            <v>90660.076520999995</v>
          </cell>
          <cell r="I7">
            <v>113306.48554100002</v>
          </cell>
          <cell r="J7">
            <v>94627.279653000005</v>
          </cell>
          <cell r="K7">
            <v>132453.78475600001</v>
          </cell>
          <cell r="M7">
            <v>40014.657954000002</v>
          </cell>
          <cell r="N7">
            <v>48959.462299000006</v>
          </cell>
          <cell r="O7">
            <v>62028.049803999995</v>
          </cell>
          <cell r="P7">
            <v>76981.716745999991</v>
          </cell>
          <cell r="Q7">
            <v>90452.561566999997</v>
          </cell>
          <cell r="R7">
            <v>114053.52151899999</v>
          </cell>
          <cell r="S7">
            <v>106799.33724600002</v>
          </cell>
          <cell r="T7">
            <v>122539.12204600002</v>
          </cell>
          <cell r="U7">
            <v>118419.16369900001</v>
          </cell>
          <cell r="V7">
            <v>138274.06568299999</v>
          </cell>
        </row>
        <row r="8">
          <cell r="A8" t="str">
            <v>EAC</v>
          </cell>
          <cell r="B8">
            <v>3905.5706579999996</v>
          </cell>
          <cell r="C8">
            <v>4858.6180899999999</v>
          </cell>
          <cell r="D8">
            <v>5376.1587979999995</v>
          </cell>
          <cell r="E8">
            <v>5664.1461369999997</v>
          </cell>
          <cell r="F8">
            <v>6485.2381519999999</v>
          </cell>
          <cell r="G8">
            <v>8298.1302109999997</v>
          </cell>
          <cell r="H8">
            <v>7680.6680880000004</v>
          </cell>
          <cell r="I8">
            <v>8342.7183740000019</v>
          </cell>
          <cell r="J8">
            <v>9325.4795340000001</v>
          </cell>
          <cell r="K8">
            <v>9313.5424610000009</v>
          </cell>
          <cell r="M8">
            <v>6358.6478200000001</v>
          </cell>
          <cell r="N8">
            <v>7484.7073090000004</v>
          </cell>
          <cell r="O8">
            <v>9867.8231489999998</v>
          </cell>
          <cell r="P8">
            <v>12416.836369999999</v>
          </cell>
          <cell r="Q8">
            <v>15161.328654000001</v>
          </cell>
          <cell r="R8">
            <v>18235.900237999998</v>
          </cell>
          <cell r="S8">
            <v>17221.645135000002</v>
          </cell>
          <cell r="T8">
            <v>20508.894980000001</v>
          </cell>
          <cell r="U8">
            <v>23750.803739999999</v>
          </cell>
          <cell r="V8">
            <v>27063.287495999997</v>
          </cell>
        </row>
        <row r="9">
          <cell r="A9" t="str">
            <v>ECCAS</v>
          </cell>
          <cell r="B9">
            <v>20925.727711999996</v>
          </cell>
          <cell r="C9">
            <v>29044.058456999999</v>
          </cell>
          <cell r="D9">
            <v>43971.587048999994</v>
          </cell>
          <cell r="E9">
            <v>59457.900195000002</v>
          </cell>
          <cell r="F9">
            <v>71926.317426000009</v>
          </cell>
          <cell r="G9">
            <v>113922.04087000003</v>
          </cell>
          <cell r="H9">
            <v>68230.057197000002</v>
          </cell>
          <cell r="I9">
            <v>90309.913972999988</v>
          </cell>
          <cell r="J9">
            <v>107422.173043</v>
          </cell>
          <cell r="K9">
            <v>121889.418578</v>
          </cell>
          <cell r="M9">
            <v>10822.040256</v>
          </cell>
          <cell r="N9">
            <v>13118.218130000001</v>
          </cell>
          <cell r="O9">
            <v>15606.725216000001</v>
          </cell>
          <cell r="P9">
            <v>22263.146762999997</v>
          </cell>
          <cell r="Q9">
            <v>26636.005296000003</v>
          </cell>
          <cell r="R9">
            <v>36854.456532000004</v>
          </cell>
          <cell r="S9">
            <v>36568.480366999996</v>
          </cell>
          <cell r="T9">
            <v>36750.220904000002</v>
          </cell>
          <cell r="U9">
            <v>38571.450127999997</v>
          </cell>
          <cell r="V9">
            <v>42168.467410000005</v>
          </cell>
        </row>
        <row r="10">
          <cell r="A10" t="str">
            <v>ECOWAS</v>
          </cell>
          <cell r="B10">
            <v>36759.969595000002</v>
          </cell>
          <cell r="C10">
            <v>48072.391812999995</v>
          </cell>
          <cell r="D10">
            <v>60318.433289000001</v>
          </cell>
          <cell r="E10">
            <v>77342.962174</v>
          </cell>
          <cell r="F10">
            <v>88897.233978999997</v>
          </cell>
          <cell r="G10">
            <v>111968.670904</v>
          </cell>
          <cell r="H10">
            <v>71172.182180000003</v>
          </cell>
          <cell r="I10">
            <v>104522.52453900001</v>
          </cell>
          <cell r="J10">
            <v>136348.17291499997</v>
          </cell>
          <cell r="K10">
            <v>136415.58059399997</v>
          </cell>
          <cell r="M10">
            <v>32653.022953999996</v>
          </cell>
          <cell r="N10">
            <v>36232.113226000001</v>
          </cell>
          <cell r="O10">
            <v>43762.721090999999</v>
          </cell>
          <cell r="P10">
            <v>55134.219252999996</v>
          </cell>
          <cell r="Q10">
            <v>71291.608155000009</v>
          </cell>
          <cell r="R10">
            <v>95297.77274</v>
          </cell>
          <cell r="S10">
            <v>79754.709050000005</v>
          </cell>
          <cell r="T10">
            <v>93684.254942</v>
          </cell>
          <cell r="U10">
            <v>123724.36057200001</v>
          </cell>
          <cell r="V10">
            <v>123479.60249399999</v>
          </cell>
        </row>
        <row r="11">
          <cell r="A11" t="str">
            <v>IGAD</v>
          </cell>
          <cell r="B11">
            <v>6320.2945719999998</v>
          </cell>
          <cell r="C11">
            <v>8133.9285140000002</v>
          </cell>
          <cell r="D11">
            <v>10301.106392</v>
          </cell>
          <cell r="E11">
            <v>11694.099947000002</v>
          </cell>
          <cell r="F11">
            <v>14860.178128</v>
          </cell>
          <cell r="G11">
            <v>21191.784383999999</v>
          </cell>
          <cell r="H11">
            <v>15337.636950000002</v>
          </cell>
          <cell r="I11">
            <v>18247.85644</v>
          </cell>
          <cell r="J11">
            <v>22707.489089000002</v>
          </cell>
          <cell r="K11">
            <v>22896.156021000003</v>
          </cell>
          <cell r="M11">
            <v>9613.3900420000009</v>
          </cell>
          <cell r="N11">
            <v>11516.180648999998</v>
          </cell>
          <cell r="O11">
            <v>16631.231963000002</v>
          </cell>
          <cell r="P11">
            <v>20052.392163</v>
          </cell>
          <cell r="Q11">
            <v>22280.291989999998</v>
          </cell>
          <cell r="R11">
            <v>25538.227806999999</v>
          </cell>
          <cell r="S11">
            <v>24468.691358</v>
          </cell>
          <cell r="T11">
            <v>27898.167590000001</v>
          </cell>
          <cell r="U11">
            <v>30653.333479999998</v>
          </cell>
          <cell r="V11">
            <v>35588.324256</v>
          </cell>
        </row>
        <row r="12">
          <cell r="A12" t="str">
            <v>SADC</v>
          </cell>
          <cell r="B12">
            <v>66415.435496000006</v>
          </cell>
          <cell r="C12">
            <v>85693.893321999989</v>
          </cell>
          <cell r="D12">
            <v>102256.53232699999</v>
          </cell>
          <cell r="E12">
            <v>121223.439971</v>
          </cell>
          <cell r="F12">
            <v>150712.00110099997</v>
          </cell>
          <cell r="G12">
            <v>195690.12942799999</v>
          </cell>
          <cell r="H12">
            <v>137669.912067</v>
          </cell>
          <cell r="I12">
            <v>179168.96988699996</v>
          </cell>
          <cell r="J12">
            <v>227084.37961300006</v>
          </cell>
          <cell r="K12">
            <v>245440.847289</v>
          </cell>
          <cell r="M12">
            <v>47733.333021999999</v>
          </cell>
          <cell r="N12">
            <v>61098.447276999999</v>
          </cell>
          <cell r="O12">
            <v>76015.483449000007</v>
          </cell>
          <cell r="P12">
            <v>97201.753536999982</v>
          </cell>
          <cell r="Q12">
            <v>108592.91649800001</v>
          </cell>
          <cell r="R12">
            <v>128628.25955600002</v>
          </cell>
          <cell r="S12">
            <v>104683.20748500001</v>
          </cell>
          <cell r="T12">
            <v>128145.01354500001</v>
          </cell>
          <cell r="U12">
            <v>154072.40786000001</v>
          </cell>
          <cell r="V12">
            <v>168003.22341399998</v>
          </cell>
        </row>
        <row r="14">
          <cell r="A14" t="str">
            <v>Agricultural products</v>
          </cell>
        </row>
        <row r="18">
          <cell r="B18">
            <v>29553.939921999998</v>
          </cell>
          <cell r="C18">
            <v>33157.636242</v>
          </cell>
          <cell r="D18">
            <v>34202.231273999998</v>
          </cell>
          <cell r="E18">
            <v>36046.311932999997</v>
          </cell>
          <cell r="F18">
            <v>42693.048068000004</v>
          </cell>
          <cell r="G18">
            <v>48471.848020000005</v>
          </cell>
          <cell r="H18">
            <v>45911.051957000003</v>
          </cell>
          <cell r="I18">
            <v>51471.736526000001</v>
          </cell>
          <cell r="J18">
            <v>58984.694606999998</v>
          </cell>
          <cell r="K18">
            <v>55496.877409999994</v>
          </cell>
          <cell r="M18">
            <v>24538.397530000002</v>
          </cell>
          <cell r="N18">
            <v>28713.352855000001</v>
          </cell>
          <cell r="O18">
            <v>32202.303824000002</v>
          </cell>
          <cell r="P18">
            <v>36457.689868000001</v>
          </cell>
          <cell r="Q18">
            <v>48836.278270999996</v>
          </cell>
          <cell r="R18">
            <v>63283.116041000001</v>
          </cell>
          <cell r="S18">
            <v>56057.516038000002</v>
          </cell>
          <cell r="T18">
            <v>66477.605517999997</v>
          </cell>
          <cell r="U18">
            <v>84502.478778999997</v>
          </cell>
          <cell r="V18">
            <v>85460.023969000002</v>
          </cell>
        </row>
        <row r="19">
          <cell r="B19">
            <v>15332.006305999997</v>
          </cell>
          <cell r="C19">
            <v>17069.951445999999</v>
          </cell>
          <cell r="D19">
            <v>17675.552594999994</v>
          </cell>
          <cell r="E19">
            <v>19247.139738000005</v>
          </cell>
          <cell r="F19">
            <v>22881.113841000002</v>
          </cell>
          <cell r="G19">
            <v>26564.470119999994</v>
          </cell>
          <cell r="H19">
            <v>24584.885713</v>
          </cell>
          <cell r="I19">
            <v>28279.621084999988</v>
          </cell>
          <cell r="J19">
            <v>32850.287649999998</v>
          </cell>
          <cell r="K19">
            <v>30584.898193000001</v>
          </cell>
          <cell r="M19">
            <v>15037.613691999999</v>
          </cell>
          <cell r="N19">
            <v>17091.825917000002</v>
          </cell>
          <cell r="O19">
            <v>19363.586688999996</v>
          </cell>
          <cell r="P19">
            <v>21482.494046000003</v>
          </cell>
          <cell r="Q19">
            <v>29485.875603000004</v>
          </cell>
          <cell r="R19">
            <v>38463.141409000003</v>
          </cell>
          <cell r="S19">
            <v>34515.049766000004</v>
          </cell>
          <cell r="T19">
            <v>42388.231297999992</v>
          </cell>
          <cell r="U19">
            <v>51682.501924999997</v>
          </cell>
          <cell r="V19">
            <v>54541.718604000002</v>
          </cell>
        </row>
        <row r="20">
          <cell r="B20">
            <v>7647.0380520000008</v>
          </cell>
          <cell r="C20">
            <v>8601.0762950000008</v>
          </cell>
          <cell r="D20">
            <v>9345.2635390000014</v>
          </cell>
          <cell r="E20">
            <v>9661.5222639999993</v>
          </cell>
          <cell r="F20">
            <v>11617.699708</v>
          </cell>
          <cell r="G20">
            <v>12911.049536</v>
          </cell>
          <cell r="H20">
            <v>12429.969076000003</v>
          </cell>
          <cell r="I20">
            <v>13775.183992000002</v>
          </cell>
          <cell r="J20">
            <v>15858.089103</v>
          </cell>
          <cell r="K20">
            <v>15926.293361000002</v>
          </cell>
          <cell r="M20">
            <v>7841.8123699999996</v>
          </cell>
          <cell r="N20">
            <v>8797.4951819999987</v>
          </cell>
          <cell r="O20">
            <v>9984.0836639999998</v>
          </cell>
          <cell r="P20">
            <v>11628.423460000004</v>
          </cell>
          <cell r="Q20">
            <v>15379.136019000003</v>
          </cell>
          <cell r="R20">
            <v>20420.603120999993</v>
          </cell>
          <cell r="S20">
            <v>19201.976504999995</v>
          </cell>
          <cell r="T20">
            <v>24570.742749000001</v>
          </cell>
          <cell r="U20">
            <v>28618.438946999999</v>
          </cell>
          <cell r="V20">
            <v>30145.660719</v>
          </cell>
        </row>
        <row r="21">
          <cell r="B21">
            <v>2491.486582</v>
          </cell>
          <cell r="C21">
            <v>2787.6376249999998</v>
          </cell>
          <cell r="D21">
            <v>3202.2159469999997</v>
          </cell>
          <cell r="E21">
            <v>3372.0819200000005</v>
          </cell>
          <cell r="F21">
            <v>3925.5873390000002</v>
          </cell>
          <cell r="G21">
            <v>4792.7416290000001</v>
          </cell>
          <cell r="H21">
            <v>4680.4903860000004</v>
          </cell>
          <cell r="I21">
            <v>4932.971372</v>
          </cell>
          <cell r="J21">
            <v>5768.1544750000003</v>
          </cell>
          <cell r="K21">
            <v>5878.1108860000004</v>
          </cell>
          <cell r="M21">
            <v>898.79107199999999</v>
          </cell>
          <cell r="N21">
            <v>1187.6267230000001</v>
          </cell>
          <cell r="O21">
            <v>1178.8694619999999</v>
          </cell>
          <cell r="P21">
            <v>1749.2683099999999</v>
          </cell>
          <cell r="Q21">
            <v>1981.8403210000001</v>
          </cell>
          <cell r="R21">
            <v>2274.2537950000001</v>
          </cell>
          <cell r="S21">
            <v>2592.9546650000002</v>
          </cell>
          <cell r="T21">
            <v>2727.2174619999996</v>
          </cell>
          <cell r="U21">
            <v>3498.8219050000007</v>
          </cell>
          <cell r="V21">
            <v>3657.9068440000001</v>
          </cell>
        </row>
        <row r="22">
          <cell r="B22">
            <v>2406.5268079999996</v>
          </cell>
          <cell r="C22">
            <v>2665.6206240000006</v>
          </cell>
          <cell r="D22">
            <v>2932.4730520000003</v>
          </cell>
          <cell r="E22">
            <v>3127.5953849999996</v>
          </cell>
          <cell r="F22">
            <v>3698.6855350000001</v>
          </cell>
          <cell r="G22">
            <v>3865.7048119999995</v>
          </cell>
          <cell r="H22">
            <v>3235.2076229999998</v>
          </cell>
          <cell r="I22">
            <v>3615.3184320000005</v>
          </cell>
          <cell r="J22">
            <v>3578.9999680000001</v>
          </cell>
          <cell r="K22">
            <v>3480.4470510000001</v>
          </cell>
          <cell r="M22">
            <v>2330.1665700000003</v>
          </cell>
          <cell r="N22">
            <v>2621.925976</v>
          </cell>
          <cell r="O22">
            <v>2919.3528649999998</v>
          </cell>
          <cell r="P22">
            <v>3557.7981100000006</v>
          </cell>
          <cell r="Q22">
            <v>4493.6422560000001</v>
          </cell>
          <cell r="R22">
            <v>6090.725292000001</v>
          </cell>
          <cell r="S22">
            <v>5588.1080149999989</v>
          </cell>
          <cell r="T22">
            <v>6266.9793269999991</v>
          </cell>
          <cell r="U22">
            <v>8066.5243550000005</v>
          </cell>
          <cell r="V22">
            <v>8478.7716870000004</v>
          </cell>
        </row>
        <row r="23">
          <cell r="B23">
            <v>8344.1992790000004</v>
          </cell>
          <cell r="C23">
            <v>8781.600926000001</v>
          </cell>
          <cell r="D23">
            <v>8659.9861599999986</v>
          </cell>
          <cell r="E23">
            <v>9129.8233689999997</v>
          </cell>
          <cell r="F23">
            <v>10692.132297999997</v>
          </cell>
          <cell r="G23">
            <v>12797.410363000001</v>
          </cell>
          <cell r="H23">
            <v>11858.738791999998</v>
          </cell>
          <cell r="I23">
            <v>14464.663561000001</v>
          </cell>
          <cell r="J23">
            <v>18278.594397000001</v>
          </cell>
          <cell r="K23">
            <v>16556.896193</v>
          </cell>
          <cell r="M23">
            <v>5879.7049360000001</v>
          </cell>
          <cell r="N23">
            <v>6567.5670699999991</v>
          </cell>
          <cell r="O23">
            <v>7576.8506289999996</v>
          </cell>
          <cell r="P23">
            <v>7735.1115999999993</v>
          </cell>
          <cell r="Q23">
            <v>10198.012355999999</v>
          </cell>
          <cell r="R23">
            <v>13749.082429999999</v>
          </cell>
          <cell r="S23">
            <v>12323.672593000001</v>
          </cell>
          <cell r="T23">
            <v>14095.535425999997</v>
          </cell>
          <cell r="U23">
            <v>17970.637932000001</v>
          </cell>
          <cell r="V23">
            <v>19505.942848999999</v>
          </cell>
        </row>
        <row r="24">
          <cell r="B24">
            <v>2914.4150280000003</v>
          </cell>
          <cell r="C24">
            <v>3347.2396940000003</v>
          </cell>
          <cell r="D24">
            <v>3725.6519119999998</v>
          </cell>
          <cell r="E24">
            <v>4046.7260320000005</v>
          </cell>
          <cell r="F24">
            <v>4540.6645670000007</v>
          </cell>
          <cell r="G24">
            <v>5617.3561040000004</v>
          </cell>
          <cell r="H24">
            <v>5338.2960390000007</v>
          </cell>
          <cell r="I24">
            <v>5938.0408219999999</v>
          </cell>
          <cell r="J24">
            <v>6975.4816920000003</v>
          </cell>
          <cell r="K24">
            <v>6997.5575910000007</v>
          </cell>
          <cell r="M24">
            <v>1689.5163770000001</v>
          </cell>
          <cell r="N24">
            <v>1824.7813469999999</v>
          </cell>
          <cell r="O24">
            <v>2146.67137</v>
          </cell>
          <cell r="P24">
            <v>2801.4067769999997</v>
          </cell>
          <cell r="Q24">
            <v>3241.5833860000002</v>
          </cell>
          <cell r="R24">
            <v>4471.9098919999997</v>
          </cell>
          <cell r="S24">
            <v>4598.1462160000001</v>
          </cell>
          <cell r="T24">
            <v>5287.285022</v>
          </cell>
          <cell r="U24">
            <v>6477.8066870000002</v>
          </cell>
          <cell r="V24">
            <v>6332.2905920000003</v>
          </cell>
        </row>
        <row r="25">
          <cell r="B25">
            <v>11182.189910999999</v>
          </cell>
          <cell r="C25">
            <v>12643.632781999999</v>
          </cell>
          <cell r="D25">
            <v>12530.264896999999</v>
          </cell>
          <cell r="E25">
            <v>12565.200656999999</v>
          </cell>
          <cell r="F25">
            <v>14727.173989000001</v>
          </cell>
          <cell r="G25">
            <v>16326.193740999999</v>
          </cell>
          <cell r="H25">
            <v>16135.871622000002</v>
          </cell>
          <cell r="I25">
            <v>17416.96441</v>
          </cell>
          <cell r="J25">
            <v>19795.406819999997</v>
          </cell>
          <cell r="K25">
            <v>19347.071621999999</v>
          </cell>
          <cell r="M25">
            <v>5520.2627649999995</v>
          </cell>
          <cell r="N25">
            <v>6805.173014</v>
          </cell>
          <cell r="O25">
            <v>7707.5181269999994</v>
          </cell>
          <cell r="P25">
            <v>9236.1631800000014</v>
          </cell>
          <cell r="Q25">
            <v>11728.818211</v>
          </cell>
          <cell r="R25">
            <v>13860.830407000001</v>
          </cell>
          <cell r="S25">
            <v>12851.259045000003</v>
          </cell>
          <cell r="T25">
            <v>14572.814033000001</v>
          </cell>
          <cell r="U25">
            <v>18845.205574999996</v>
          </cell>
          <cell r="V25">
            <v>19588.579442000002</v>
          </cell>
        </row>
        <row r="27">
          <cell r="A27" t="str">
            <v>Food</v>
          </cell>
        </row>
        <row r="28">
          <cell r="M28" t="str">
            <v>Import</v>
          </cell>
        </row>
        <row r="31">
          <cell r="B31">
            <v>23191.554769000002</v>
          </cell>
          <cell r="C31">
            <v>25397.823204</v>
          </cell>
          <cell r="D31">
            <v>26363.112259000001</v>
          </cell>
          <cell r="E31">
            <v>27902.813995</v>
          </cell>
          <cell r="F31">
            <v>33423.483938999998</v>
          </cell>
          <cell r="G31">
            <v>38557.014860000003</v>
          </cell>
          <cell r="H31">
            <v>38513.615696999994</v>
          </cell>
          <cell r="I31">
            <v>41645.357327999998</v>
          </cell>
          <cell r="J31">
            <v>47395.520689000004</v>
          </cell>
          <cell r="K31">
            <v>44061.854768999998</v>
          </cell>
          <cell r="M31">
            <v>21567.467069999999</v>
          </cell>
          <cell r="N31">
            <v>25237.267097</v>
          </cell>
          <cell r="O31">
            <v>28574.451315000002</v>
          </cell>
          <cell r="P31">
            <v>32363.912495</v>
          </cell>
          <cell r="Q31">
            <v>43415.216092000002</v>
          </cell>
          <cell r="R31">
            <v>57237.771941999999</v>
          </cell>
          <cell r="S31">
            <v>50623.972355999998</v>
          </cell>
          <cell r="T31">
            <v>60034.533547999999</v>
          </cell>
          <cell r="U31">
            <v>77475.638181999995</v>
          </cell>
          <cell r="V31">
            <v>78281.161294000005</v>
          </cell>
        </row>
        <row r="32">
          <cell r="B32">
            <v>12429.820944000001</v>
          </cell>
          <cell r="C32">
            <v>13575.641796</v>
          </cell>
          <cell r="D32">
            <v>14104.618935000004</v>
          </cell>
          <cell r="E32">
            <v>15498.655213</v>
          </cell>
          <cell r="F32">
            <v>18807.323503</v>
          </cell>
          <cell r="G32">
            <v>21978.785887999999</v>
          </cell>
          <cell r="H32">
            <v>21364.289772999997</v>
          </cell>
          <cell r="I32">
            <v>23719.369049000001</v>
          </cell>
          <cell r="J32">
            <v>27047.451518999998</v>
          </cell>
          <cell r="K32">
            <v>24821.100726999994</v>
          </cell>
          <cell r="M32">
            <v>13128.886361999999</v>
          </cell>
          <cell r="N32">
            <v>14907.320576</v>
          </cell>
          <cell r="O32">
            <v>16974.176759999998</v>
          </cell>
          <cell r="P32">
            <v>18932.922405000001</v>
          </cell>
          <cell r="Q32">
            <v>26115.020089000001</v>
          </cell>
          <cell r="R32">
            <v>34431.101201999991</v>
          </cell>
          <cell r="S32">
            <v>30922.587317000001</v>
          </cell>
          <cell r="T32">
            <v>38183.342438000014</v>
          </cell>
          <cell r="U32">
            <v>47434.406526000006</v>
          </cell>
          <cell r="V32">
            <v>50118.453234000008</v>
          </cell>
        </row>
        <row r="33">
          <cell r="B33">
            <v>6226.8433329999998</v>
          </cell>
          <cell r="C33">
            <v>6887.5418520000003</v>
          </cell>
          <cell r="D33">
            <v>7456.9727480000001</v>
          </cell>
          <cell r="E33">
            <v>7843.4209030000011</v>
          </cell>
          <cell r="F33">
            <v>9578.8251280000004</v>
          </cell>
          <cell r="G33">
            <v>10610.663321</v>
          </cell>
          <cell r="H33">
            <v>10580.399866</v>
          </cell>
          <cell r="I33">
            <v>11638.604813</v>
          </cell>
          <cell r="J33">
            <v>13266.539048999997</v>
          </cell>
          <cell r="K33">
            <v>13397.685871000001</v>
          </cell>
          <cell r="M33">
            <v>6803.6244979999992</v>
          </cell>
          <cell r="N33">
            <v>7732.4181790000002</v>
          </cell>
          <cell r="O33">
            <v>8748.5483060000006</v>
          </cell>
          <cell r="P33">
            <v>10166.457674000003</v>
          </cell>
          <cell r="Q33">
            <v>13495.447556000005</v>
          </cell>
          <cell r="R33">
            <v>18159.178599999996</v>
          </cell>
          <cell r="S33">
            <v>17052.37598199999</v>
          </cell>
          <cell r="T33">
            <v>21968.124737000002</v>
          </cell>
          <cell r="U33">
            <v>26241.015928000001</v>
          </cell>
          <cell r="V33">
            <v>27389.565660999997</v>
          </cell>
        </row>
        <row r="34">
          <cell r="B34">
            <v>1954.1777269999998</v>
          </cell>
          <cell r="C34">
            <v>2111.2644599999999</v>
          </cell>
          <cell r="D34">
            <v>2433.3476329999999</v>
          </cell>
          <cell r="E34">
            <v>2540.2396170000002</v>
          </cell>
          <cell r="F34">
            <v>3021.233338</v>
          </cell>
          <cell r="G34">
            <v>3701.6429330000005</v>
          </cell>
          <cell r="H34">
            <v>3693.8777490000002</v>
          </cell>
          <cell r="I34">
            <v>3928.641721</v>
          </cell>
          <cell r="J34">
            <v>4647.5584120000003</v>
          </cell>
          <cell r="K34">
            <v>4676.1832220000006</v>
          </cell>
          <cell r="M34">
            <v>741.50570699999992</v>
          </cell>
          <cell r="N34">
            <v>1014.090677</v>
          </cell>
          <cell r="O34">
            <v>997.32198399999993</v>
          </cell>
          <cell r="P34">
            <v>1547.9787020000001</v>
          </cell>
          <cell r="Q34">
            <v>1738.2750310000001</v>
          </cell>
          <cell r="R34">
            <v>1991.71975</v>
          </cell>
          <cell r="S34">
            <v>2301.3713729999999</v>
          </cell>
          <cell r="T34">
            <v>2384.7725799999998</v>
          </cell>
          <cell r="U34">
            <v>3124.091019</v>
          </cell>
          <cell r="V34">
            <v>3239.1948319999997</v>
          </cell>
        </row>
        <row r="35">
          <cell r="B35">
            <v>751.40392200000008</v>
          </cell>
          <cell r="C35">
            <v>715.63622800000007</v>
          </cell>
          <cell r="D35">
            <v>930.95580799999993</v>
          </cell>
          <cell r="E35">
            <v>861.27715799999999</v>
          </cell>
          <cell r="F35">
            <v>1044.5256770000001</v>
          </cell>
          <cell r="G35">
            <v>1206.4428949999997</v>
          </cell>
          <cell r="H35">
            <v>1423.5015450000003</v>
          </cell>
          <cell r="I35">
            <v>1367.7643409999996</v>
          </cell>
          <cell r="J35">
            <v>1333.0511649999996</v>
          </cell>
          <cell r="K35">
            <v>1140.778129</v>
          </cell>
          <cell r="M35">
            <v>2183.0089010000002</v>
          </cell>
          <cell r="N35">
            <v>2415.3333480000001</v>
          </cell>
          <cell r="O35">
            <v>2695.5143069999999</v>
          </cell>
          <cell r="P35">
            <v>3317.9016329999999</v>
          </cell>
          <cell r="Q35">
            <v>4201.7509340000006</v>
          </cell>
          <cell r="R35">
            <v>5717.0578940000005</v>
          </cell>
          <cell r="S35">
            <v>5190.0942460000006</v>
          </cell>
          <cell r="T35">
            <v>5833.0371530000002</v>
          </cell>
          <cell r="U35">
            <v>7566.1888690000005</v>
          </cell>
          <cell r="V35">
            <v>7973.1232540000001</v>
          </cell>
        </row>
        <row r="36">
          <cell r="B36">
            <v>6749.5833870000006</v>
          </cell>
          <cell r="C36">
            <v>6684.2290550000007</v>
          </cell>
          <cell r="D36">
            <v>6649.0698899999988</v>
          </cell>
          <cell r="E36">
            <v>6944.0095139999985</v>
          </cell>
          <cell r="F36">
            <v>8280.2926209999987</v>
          </cell>
          <cell r="G36">
            <v>10143.628811</v>
          </cell>
          <cell r="H36">
            <v>10128.072559999999</v>
          </cell>
          <cell r="I36">
            <v>11732.215806</v>
          </cell>
          <cell r="J36">
            <v>14496.204846000001</v>
          </cell>
          <cell r="K36">
            <v>12684.346458</v>
          </cell>
          <cell r="M36">
            <v>5333.0791760000002</v>
          </cell>
          <cell r="N36">
            <v>5936.7137380000004</v>
          </cell>
          <cell r="O36">
            <v>6971.7916949999999</v>
          </cell>
          <cell r="P36">
            <v>7293.6180880000002</v>
          </cell>
          <cell r="Q36">
            <v>9584.4661190000006</v>
          </cell>
          <cell r="R36">
            <v>12869.889510999999</v>
          </cell>
          <cell r="S36">
            <v>11634.734202000001</v>
          </cell>
          <cell r="T36">
            <v>13282.348812000002</v>
          </cell>
          <cell r="U36">
            <v>16916.773461000001</v>
          </cell>
          <cell r="V36">
            <v>18480.397894000002</v>
          </cell>
        </row>
        <row r="37">
          <cell r="B37">
            <v>2228.6453020000004</v>
          </cell>
          <cell r="C37">
            <v>2538.7364469999998</v>
          </cell>
          <cell r="D37">
            <v>2822.0032470000001</v>
          </cell>
          <cell r="E37">
            <v>3134.2495900000004</v>
          </cell>
          <cell r="F37">
            <v>3481.7278420000002</v>
          </cell>
          <cell r="G37">
            <v>4338.7347949999994</v>
          </cell>
          <cell r="H37">
            <v>4192.4362270000001</v>
          </cell>
          <cell r="I37">
            <v>4762.9841639999995</v>
          </cell>
          <cell r="J37">
            <v>5598.1519230000004</v>
          </cell>
          <cell r="K37">
            <v>5619.8330249999999</v>
          </cell>
          <cell r="M37">
            <v>1430.5262710000002</v>
          </cell>
          <cell r="N37">
            <v>1621.8771719999997</v>
          </cell>
          <cell r="O37">
            <v>1879.8025719999998</v>
          </cell>
          <cell r="P37">
            <v>2469.2956239999999</v>
          </cell>
          <cell r="Q37">
            <v>2826.7677049999998</v>
          </cell>
          <cell r="R37">
            <v>4077.596669</v>
          </cell>
          <cell r="S37">
            <v>4268.6726189999999</v>
          </cell>
          <cell r="T37">
            <v>4929.7533940000003</v>
          </cell>
          <cell r="U37">
            <v>6142.4596629999996</v>
          </cell>
          <cell r="V37">
            <v>5973.6709410000003</v>
          </cell>
        </row>
        <row r="38">
          <cell r="B38">
            <v>9312.5131360000014</v>
          </cell>
          <cell r="C38">
            <v>10235.217866000001</v>
          </cell>
          <cell r="D38">
            <v>10157.852905</v>
          </cell>
          <cell r="E38">
            <v>10271.673161000002</v>
          </cell>
          <cell r="F38">
            <v>12067.723314999999</v>
          </cell>
          <cell r="G38">
            <v>13560.469619</v>
          </cell>
          <cell r="H38">
            <v>13825.332340999999</v>
          </cell>
          <cell r="I38">
            <v>14373.434113000001</v>
          </cell>
          <cell r="J38">
            <v>16322.054391</v>
          </cell>
          <cell r="K38">
            <v>15940.834782</v>
          </cell>
          <cell r="M38">
            <v>4822.9862689999991</v>
          </cell>
          <cell r="N38">
            <v>5960.7445600000001</v>
          </cell>
          <cell r="O38">
            <v>6862.4070499999998</v>
          </cell>
          <cell r="P38">
            <v>8155.843398</v>
          </cell>
          <cell r="Q38">
            <v>10419.078903000001</v>
          </cell>
          <cell r="R38">
            <v>12599.101038000001</v>
          </cell>
          <cell r="S38">
            <v>11764.64258</v>
          </cell>
          <cell r="T38">
            <v>13223.279010999999</v>
          </cell>
          <cell r="U38">
            <v>17041.705267999998</v>
          </cell>
          <cell r="V38">
            <v>17751.567881999999</v>
          </cell>
        </row>
        <row r="40">
          <cell r="A40" t="str">
            <v>Fuels and Minerals</v>
          </cell>
        </row>
        <row r="44">
          <cell r="B44">
            <v>99027.140063999992</v>
          </cell>
          <cell r="C44">
            <v>139270.312213</v>
          </cell>
          <cell r="D44">
            <v>193278.59804499999</v>
          </cell>
          <cell r="E44">
            <v>257583.87287700002</v>
          </cell>
          <cell r="F44">
            <v>299558.43883</v>
          </cell>
          <cell r="G44">
            <v>414231.41992000001</v>
          </cell>
          <cell r="H44">
            <v>254029.997363</v>
          </cell>
          <cell r="I44">
            <v>341623.03489600006</v>
          </cell>
          <cell r="J44">
            <v>393951.52850499999</v>
          </cell>
          <cell r="K44">
            <v>432878.20093699999</v>
          </cell>
          <cell r="M44">
            <v>14693.434346</v>
          </cell>
          <cell r="N44">
            <v>12926.186175000001</v>
          </cell>
          <cell r="O44">
            <v>25729.816591999999</v>
          </cell>
          <cell r="P44">
            <v>41960.212120999997</v>
          </cell>
          <cell r="Q44">
            <v>42243.750264000002</v>
          </cell>
          <cell r="R44">
            <v>56508.812714</v>
          </cell>
          <cell r="S44">
            <v>42990.393781999999</v>
          </cell>
          <cell r="T44">
            <v>56501.008700000006</v>
          </cell>
          <cell r="U44">
            <v>76742.194866999998</v>
          </cell>
          <cell r="V44">
            <v>81512.782684999998</v>
          </cell>
        </row>
        <row r="45">
          <cell r="B45">
            <v>46570.119505999995</v>
          </cell>
          <cell r="C45">
            <v>67230.561214999994</v>
          </cell>
          <cell r="D45">
            <v>93422.015515000006</v>
          </cell>
          <cell r="E45">
            <v>126624.232781</v>
          </cell>
          <cell r="F45">
            <v>145284.495704</v>
          </cell>
          <cell r="G45">
            <v>194943.03283800001</v>
          </cell>
          <cell r="H45">
            <v>116534.89655600001</v>
          </cell>
          <cell r="I45">
            <v>160976.43383200004</v>
          </cell>
          <cell r="J45">
            <v>171475.28632000001</v>
          </cell>
          <cell r="K45">
            <v>212957.72065399995</v>
          </cell>
          <cell r="M45">
            <v>8612.9061350000011</v>
          </cell>
          <cell r="N45">
            <v>8770.8562250000014</v>
          </cell>
          <cell r="O45">
            <v>16313.960138999999</v>
          </cell>
          <cell r="P45">
            <v>25315.089798000005</v>
          </cell>
          <cell r="Q45">
            <v>28674.190701000007</v>
          </cell>
          <cell r="R45">
            <v>39192.211140000007</v>
          </cell>
          <cell r="S45">
            <v>26612.437751999994</v>
          </cell>
          <cell r="T45">
            <v>35964.028404999997</v>
          </cell>
          <cell r="U45">
            <v>49577.418607000007</v>
          </cell>
          <cell r="V45">
            <v>53392.146683000006</v>
          </cell>
        </row>
        <row r="46">
          <cell r="B46">
            <v>20805.728085000006</v>
          </cell>
          <cell r="C46">
            <v>29827.247720000007</v>
          </cell>
          <cell r="D46">
            <v>43875.668026000007</v>
          </cell>
          <cell r="E46">
            <v>59465.886727000005</v>
          </cell>
          <cell r="F46">
            <v>69314.419819999996</v>
          </cell>
          <cell r="G46">
            <v>95458.229740999988</v>
          </cell>
          <cell r="H46">
            <v>60425.639430000003</v>
          </cell>
          <cell r="I46">
            <v>78130.650254999986</v>
          </cell>
          <cell r="J46">
            <v>58740.689384999998</v>
          </cell>
          <cell r="K46">
            <v>96857.282813000027</v>
          </cell>
          <cell r="M46">
            <v>3798.4974360000006</v>
          </cell>
          <cell r="N46">
            <v>3486.825758</v>
          </cell>
          <cell r="O46">
            <v>8082.4100539999999</v>
          </cell>
          <cell r="P46">
            <v>13324.136855999997</v>
          </cell>
          <cell r="Q46">
            <v>11531.619349000004</v>
          </cell>
          <cell r="R46">
            <v>13237.626713000001</v>
          </cell>
          <cell r="S46">
            <v>9100.6912359999988</v>
          </cell>
          <cell r="T46">
            <v>13483.943275</v>
          </cell>
          <cell r="U46">
            <v>12913.392567999997</v>
          </cell>
          <cell r="V46">
            <v>16572.687632000001</v>
          </cell>
        </row>
        <row r="47">
          <cell r="B47">
            <v>494.97776799999997</v>
          </cell>
          <cell r="C47">
            <v>895.05598599999996</v>
          </cell>
          <cell r="D47">
            <v>714.10398899999996</v>
          </cell>
          <cell r="E47">
            <v>664.75615500000004</v>
          </cell>
          <cell r="F47">
            <v>745.10959200000002</v>
          </cell>
          <cell r="G47">
            <v>823.99418800000012</v>
          </cell>
          <cell r="H47">
            <v>689.81692100000009</v>
          </cell>
          <cell r="I47">
            <v>1034.077092</v>
          </cell>
          <cell r="J47">
            <v>1437.491227</v>
          </cell>
          <cell r="K47">
            <v>961.42011000000002</v>
          </cell>
          <cell r="M47">
            <v>992.83232199999998</v>
          </cell>
          <cell r="N47">
            <v>575.41150300000004</v>
          </cell>
          <cell r="O47">
            <v>1536.0734640000001</v>
          </cell>
          <cell r="P47">
            <v>2231.4809130000003</v>
          </cell>
          <cell r="Q47">
            <v>2086.6694849999999</v>
          </cell>
          <cell r="R47">
            <v>2357.7195699999997</v>
          </cell>
          <cell r="S47">
            <v>1782.045486</v>
          </cell>
          <cell r="T47">
            <v>3058.8823829999997</v>
          </cell>
          <cell r="U47">
            <v>2585.8459809999999</v>
          </cell>
          <cell r="V47">
            <v>4396.4281519999995</v>
          </cell>
        </row>
        <row r="48">
          <cell r="B48">
            <v>17006.854985999998</v>
          </cell>
          <cell r="C48">
            <v>24859.822511999999</v>
          </cell>
          <cell r="D48">
            <v>38855.327449000004</v>
          </cell>
          <cell r="E48">
            <v>54351.440198999997</v>
          </cell>
          <cell r="F48">
            <v>63636.651671999993</v>
          </cell>
          <cell r="G48">
            <v>106095.72794099999</v>
          </cell>
          <cell r="H48">
            <v>61700.001029999999</v>
          </cell>
          <cell r="I48">
            <v>82734.764514999988</v>
          </cell>
          <cell r="J48">
            <v>101372.45903200001</v>
          </cell>
          <cell r="K48">
            <v>115742.82719499998</v>
          </cell>
          <cell r="M48">
            <v>741.63725699999986</v>
          </cell>
          <cell r="N48">
            <v>495.62743099999994</v>
          </cell>
          <cell r="O48">
            <v>698.04203500000006</v>
          </cell>
          <cell r="P48">
            <v>2534.8994739999998</v>
          </cell>
          <cell r="Q48">
            <v>1954.698011</v>
          </cell>
          <cell r="R48">
            <v>2408.9180219999998</v>
          </cell>
          <cell r="S48">
            <v>5597.4077820000002</v>
          </cell>
          <cell r="T48">
            <v>5699.4460230000004</v>
          </cell>
          <cell r="U48">
            <v>4030.7200610000004</v>
          </cell>
          <cell r="V48">
            <v>3651.0375370000006</v>
          </cell>
        </row>
        <row r="49">
          <cell r="B49">
            <v>25286.762095000002</v>
          </cell>
          <cell r="C49">
            <v>35931.388800000001</v>
          </cell>
          <cell r="D49">
            <v>47572.837435999994</v>
          </cell>
          <cell r="E49">
            <v>64264.983162000004</v>
          </cell>
          <cell r="F49">
            <v>72931.917979000005</v>
          </cell>
          <cell r="G49">
            <v>94184.249225999985</v>
          </cell>
          <cell r="H49">
            <v>54816.087199000001</v>
          </cell>
          <cell r="I49">
            <v>83621.596559000012</v>
          </cell>
          <cell r="J49">
            <v>113164.15100400001</v>
          </cell>
          <cell r="K49">
            <v>115132.59909700001</v>
          </cell>
          <cell r="M49">
            <v>3206.184714</v>
          </cell>
          <cell r="N49">
            <v>3338.9070670000006</v>
          </cell>
          <cell r="O49">
            <v>5128.0128919999997</v>
          </cell>
          <cell r="P49">
            <v>10278.348737999999</v>
          </cell>
          <cell r="Q49">
            <v>12848.184997</v>
          </cell>
          <cell r="R49">
            <v>19000.238800999996</v>
          </cell>
          <cell r="S49">
            <v>13035.135531</v>
          </cell>
          <cell r="T49">
            <v>16558.548561</v>
          </cell>
          <cell r="U49">
            <v>27822.070761999999</v>
          </cell>
          <cell r="V49">
            <v>26343.721305999996</v>
          </cell>
        </row>
        <row r="50">
          <cell r="B50">
            <v>2413.8040310000001</v>
          </cell>
          <cell r="C50">
            <v>3588.7880540000001</v>
          </cell>
          <cell r="D50">
            <v>5143.4166800000003</v>
          </cell>
          <cell r="E50">
            <v>5764.7550860000001</v>
          </cell>
          <cell r="F50">
            <v>8271.879218</v>
          </cell>
          <cell r="G50">
            <v>12648.610871999999</v>
          </cell>
          <cell r="H50">
            <v>7343.7300160000004</v>
          </cell>
          <cell r="I50">
            <v>9042.3731260000004</v>
          </cell>
          <cell r="J50">
            <v>13172.853420000001</v>
          </cell>
          <cell r="K50">
            <v>13020.204933000001</v>
          </cell>
          <cell r="M50">
            <v>1018.959292</v>
          </cell>
          <cell r="N50">
            <v>441.02236500000004</v>
          </cell>
          <cell r="O50">
            <v>1984.9499069999999</v>
          </cell>
          <cell r="P50">
            <v>3057.3309940000004</v>
          </cell>
          <cell r="Q50">
            <v>2687.9992429999998</v>
          </cell>
          <cell r="R50">
            <v>1878.4917529999998</v>
          </cell>
          <cell r="S50">
            <v>1489.5361309999998</v>
          </cell>
          <cell r="T50">
            <v>2339.0808360000001</v>
          </cell>
          <cell r="U50">
            <v>1564.7564050000001</v>
          </cell>
          <cell r="V50">
            <v>3378.810097</v>
          </cell>
        </row>
        <row r="51">
          <cell r="B51">
            <v>22082.219387000001</v>
          </cell>
          <cell r="C51">
            <v>31458.193047000004</v>
          </cell>
          <cell r="D51">
            <v>44365.182454000002</v>
          </cell>
          <cell r="E51">
            <v>60752.506348999996</v>
          </cell>
          <cell r="F51">
            <v>78507.854634999996</v>
          </cell>
          <cell r="G51">
            <v>115363.564211</v>
          </cell>
          <cell r="H51">
            <v>72338.346632999979</v>
          </cell>
          <cell r="I51">
            <v>98774.825189999989</v>
          </cell>
          <cell r="J51">
            <v>119191.71142200001</v>
          </cell>
          <cell r="K51">
            <v>125905.56549000001</v>
          </cell>
          <cell r="M51">
            <v>4894.7357340000008</v>
          </cell>
          <cell r="N51">
            <v>3443.1275400000004</v>
          </cell>
          <cell r="O51">
            <v>8107.2526519999992</v>
          </cell>
          <cell r="P51">
            <v>14462.185645</v>
          </cell>
          <cell r="Q51">
            <v>10924.684113000001</v>
          </cell>
          <cell r="R51">
            <v>14693.389562</v>
          </cell>
          <cell r="S51">
            <v>10203.799041</v>
          </cell>
          <cell r="T51">
            <v>14539.647773999999</v>
          </cell>
          <cell r="U51">
            <v>18426.893412000001</v>
          </cell>
          <cell r="V51">
            <v>21762.811523</v>
          </cell>
        </row>
        <row r="53">
          <cell r="A53" t="str">
            <v>Fuels</v>
          </cell>
        </row>
        <row r="57">
          <cell r="B57">
            <v>86150.404658000014</v>
          </cell>
          <cell r="C57">
            <v>120473.03934900001</v>
          </cell>
          <cell r="D57">
            <v>170056.345386</v>
          </cell>
          <cell r="E57">
            <v>226044.22075799998</v>
          </cell>
          <cell r="F57">
            <v>258667.62427100001</v>
          </cell>
          <cell r="G57">
            <v>360532.759739</v>
          </cell>
          <cell r="H57">
            <v>220639.75846399998</v>
          </cell>
          <cell r="I57">
            <v>291790.11023500003</v>
          </cell>
          <cell r="J57">
            <v>333324.39678200003</v>
          </cell>
          <cell r="K57">
            <v>378613.12888099998</v>
          </cell>
          <cell r="M57">
            <v>12188.79263</v>
          </cell>
          <cell r="N57">
            <v>9403.1537719999997</v>
          </cell>
          <cell r="O57">
            <v>21260.781728999998</v>
          </cell>
          <cell r="P57">
            <v>35647.819652000006</v>
          </cell>
          <cell r="Q57">
            <v>34018.501152999997</v>
          </cell>
          <cell r="R57">
            <v>45027.130476999999</v>
          </cell>
          <cell r="S57">
            <v>35990.680568000003</v>
          </cell>
          <cell r="T57">
            <v>46237.454980999995</v>
          </cell>
          <cell r="U57">
            <v>64457.849156999997</v>
          </cell>
          <cell r="V57">
            <v>70741.873011000003</v>
          </cell>
        </row>
        <row r="58">
          <cell r="B58">
            <v>43905.20392900001</v>
          </cell>
          <cell r="C58">
            <v>63744.824786999998</v>
          </cell>
          <cell r="D58">
            <v>89137.231610000003</v>
          </cell>
          <cell r="E58">
            <v>121309.85560300002</v>
          </cell>
          <cell r="F58">
            <v>138197.96591100001</v>
          </cell>
          <cell r="G58">
            <v>184418.93273199999</v>
          </cell>
          <cell r="H58">
            <v>110877.16918900001</v>
          </cell>
          <cell r="I58">
            <v>153193.09845100003</v>
          </cell>
          <cell r="J58">
            <v>161344.49755999999</v>
          </cell>
          <cell r="K58">
            <v>202112.63343600006</v>
          </cell>
          <cell r="M58">
            <v>7247.8825559999996</v>
          </cell>
          <cell r="N58">
            <v>6892.3969750000015</v>
          </cell>
          <cell r="O58">
            <v>13687.261978999999</v>
          </cell>
          <cell r="P58">
            <v>21402.826754999998</v>
          </cell>
          <cell r="Q58">
            <v>24058.342248999998</v>
          </cell>
          <cell r="R58">
            <v>31642.738649999992</v>
          </cell>
          <cell r="S58">
            <v>22315.279531</v>
          </cell>
          <cell r="T58">
            <v>29535.061145</v>
          </cell>
          <cell r="U58">
            <v>42242.278655999995</v>
          </cell>
          <cell r="V58">
            <v>46825.175635</v>
          </cell>
        </row>
        <row r="59">
          <cell r="B59">
            <v>19146.044714</v>
          </cell>
          <cell r="C59">
            <v>27072.771252999999</v>
          </cell>
          <cell r="D59">
            <v>39901.598867000001</v>
          </cell>
          <cell r="E59">
            <v>54242.273846999997</v>
          </cell>
          <cell r="F59">
            <v>62220.306059999995</v>
          </cell>
          <cell r="G59">
            <v>86134.853218999997</v>
          </cell>
          <cell r="H59">
            <v>53936.600119000002</v>
          </cell>
          <cell r="I59">
            <v>67065.62200399999</v>
          </cell>
          <cell r="J59">
            <v>45689.088340000009</v>
          </cell>
          <cell r="K59">
            <v>84708.71336200001</v>
          </cell>
          <cell r="M59">
            <v>3019.594756</v>
          </cell>
          <cell r="N59">
            <v>2317.1551440000003</v>
          </cell>
          <cell r="O59">
            <v>6385.2416820000017</v>
          </cell>
          <cell r="P59">
            <v>10724.015853999999</v>
          </cell>
          <cell r="Q59">
            <v>8551.5466460000007</v>
          </cell>
          <cell r="R59">
            <v>8905.4801279999992</v>
          </cell>
          <cell r="S59">
            <v>6297.296264999999</v>
          </cell>
          <cell r="T59">
            <v>9314.6643930000009</v>
          </cell>
          <cell r="U59">
            <v>8882.3860139999997</v>
          </cell>
          <cell r="V59">
            <v>12980.075367999998</v>
          </cell>
        </row>
        <row r="60">
          <cell r="B60">
            <v>344.40727700000002</v>
          </cell>
          <cell r="C60">
            <v>696.56962899999996</v>
          </cell>
          <cell r="D60">
            <v>430.926131</v>
          </cell>
          <cell r="E60">
            <v>275.424306</v>
          </cell>
          <cell r="F60">
            <v>237.559056</v>
          </cell>
          <cell r="G60">
            <v>294.29447099999999</v>
          </cell>
          <cell r="H60">
            <v>272.27718099999998</v>
          </cell>
          <cell r="I60">
            <v>299.81044099999997</v>
          </cell>
          <cell r="J60">
            <v>314.07922799999994</v>
          </cell>
          <cell r="K60">
            <v>140.782162</v>
          </cell>
          <cell r="M60">
            <v>767.14346499999999</v>
          </cell>
          <cell r="N60">
            <v>299.538049</v>
          </cell>
          <cell r="O60">
            <v>1304.6902930000001</v>
          </cell>
          <cell r="P60">
            <v>2000.6111280000002</v>
          </cell>
          <cell r="Q60">
            <v>1741.09563</v>
          </cell>
          <cell r="R60">
            <v>2106.3576870000002</v>
          </cell>
          <cell r="S60">
            <v>1560.546509</v>
          </cell>
          <cell r="T60">
            <v>2794.1052810000001</v>
          </cell>
          <cell r="U60">
            <v>2300.418079</v>
          </cell>
          <cell r="V60">
            <v>4029.844196</v>
          </cell>
        </row>
        <row r="61">
          <cell r="B61">
            <v>16427.191126999998</v>
          </cell>
          <cell r="C61">
            <v>23789.0988</v>
          </cell>
          <cell r="D61">
            <v>37657.480713999998</v>
          </cell>
          <cell r="E61">
            <v>52736.054081999995</v>
          </cell>
          <cell r="F61">
            <v>61080.704776999999</v>
          </cell>
          <cell r="G61">
            <v>100577.08006800001</v>
          </cell>
          <cell r="H61">
            <v>58849.706330999994</v>
          </cell>
          <cell r="I61">
            <v>76943.643979000015</v>
          </cell>
          <cell r="J61">
            <v>95005.946443000008</v>
          </cell>
          <cell r="K61">
            <v>110073.28487500001</v>
          </cell>
          <cell r="M61">
            <v>646.62927200000001</v>
          </cell>
          <cell r="N61">
            <v>378.66949399999999</v>
          </cell>
          <cell r="O61">
            <v>588.70402100000001</v>
          </cell>
          <cell r="P61">
            <v>2402.943659</v>
          </cell>
          <cell r="Q61">
            <v>1728.817454</v>
          </cell>
          <cell r="R61">
            <v>1942.3876839999998</v>
          </cell>
          <cell r="S61">
            <v>5325.0996879999993</v>
          </cell>
          <cell r="T61">
            <v>5318.3065929999993</v>
          </cell>
          <cell r="U61">
            <v>3599.3342539999999</v>
          </cell>
          <cell r="V61">
            <v>3262.0571439999999</v>
          </cell>
        </row>
        <row r="62">
          <cell r="B62">
            <v>24213.129223</v>
          </cell>
          <cell r="C62">
            <v>34690.518223999999</v>
          </cell>
          <cell r="D62">
            <v>46048.180740000003</v>
          </cell>
          <cell r="E62">
            <v>62487.786077999997</v>
          </cell>
          <cell r="F62">
            <v>70826.980742</v>
          </cell>
          <cell r="G62">
            <v>91279.246492999984</v>
          </cell>
          <cell r="H62">
            <v>53062.649783999994</v>
          </cell>
          <cell r="I62">
            <v>81429.374433000005</v>
          </cell>
          <cell r="J62">
            <v>110291.626118</v>
          </cell>
          <cell r="K62">
            <v>111431.792437</v>
          </cell>
          <cell r="M62">
            <v>2898.9412899999998</v>
          </cell>
          <cell r="N62">
            <v>2972.7220389999998</v>
          </cell>
          <cell r="O62">
            <v>4605.3371039999993</v>
          </cell>
          <cell r="P62">
            <v>9628.4892979999986</v>
          </cell>
          <cell r="Q62">
            <v>11984.946977000001</v>
          </cell>
          <cell r="R62">
            <v>18105.895120999998</v>
          </cell>
          <cell r="S62">
            <v>12285.232667999997</v>
          </cell>
          <cell r="T62">
            <v>15414.41187</v>
          </cell>
          <cell r="U62">
            <v>26464.741661</v>
          </cell>
          <cell r="V62">
            <v>25080.470898999996</v>
          </cell>
        </row>
        <row r="63">
          <cell r="B63">
            <v>2328.3634419999998</v>
          </cell>
          <cell r="C63">
            <v>3481.4112139999997</v>
          </cell>
          <cell r="D63">
            <v>4972.7060429999992</v>
          </cell>
          <cell r="E63">
            <v>5550.0357969999995</v>
          </cell>
          <cell r="F63">
            <v>8001.2513529999997</v>
          </cell>
          <cell r="G63">
            <v>12315.442243</v>
          </cell>
          <cell r="H63">
            <v>7189.9097739999997</v>
          </cell>
          <cell r="I63">
            <v>8826.677377</v>
          </cell>
          <cell r="J63">
            <v>12866.490527</v>
          </cell>
          <cell r="K63">
            <v>12719.886833</v>
          </cell>
          <cell r="M63">
            <v>909.31535599999995</v>
          </cell>
          <cell r="N63">
            <v>270.31163099999998</v>
          </cell>
          <cell r="O63">
            <v>1809.5397470000003</v>
          </cell>
          <cell r="P63">
            <v>2803.4397649999996</v>
          </cell>
          <cell r="Q63">
            <v>2348.5331149999997</v>
          </cell>
          <cell r="R63">
            <v>1589.1724370000002</v>
          </cell>
          <cell r="S63">
            <v>1170.6838970000001</v>
          </cell>
          <cell r="T63">
            <v>2050.0331300000003</v>
          </cell>
          <cell r="U63">
            <v>1251.5694239999998</v>
          </cell>
          <cell r="V63">
            <v>3089.9935809999997</v>
          </cell>
        </row>
        <row r="64">
          <cell r="B64">
            <v>12353.556242000002</v>
          </cell>
          <cell r="C64">
            <v>17011.393639999995</v>
          </cell>
          <cell r="D64">
            <v>26482.105241000005</v>
          </cell>
          <cell r="E64">
            <v>36035.014093999998</v>
          </cell>
          <cell r="F64">
            <v>46823.774815999997</v>
          </cell>
          <cell r="G64">
            <v>75908.931360000017</v>
          </cell>
          <cell r="H64">
            <v>45984.214086999993</v>
          </cell>
          <cell r="I64">
            <v>58884.963348000005</v>
          </cell>
          <cell r="J64">
            <v>70690.925308999998</v>
          </cell>
          <cell r="K64">
            <v>84096.988913000008</v>
          </cell>
          <cell r="M64">
            <v>3997.6003110000001</v>
          </cell>
          <cell r="N64">
            <v>2120.694982</v>
          </cell>
          <cell r="O64">
            <v>6613.1037630000001</v>
          </cell>
          <cell r="P64">
            <v>12538.229083999999</v>
          </cell>
          <cell r="Q64">
            <v>7968.7811409999995</v>
          </cell>
          <cell r="R64">
            <v>11531.936081000002</v>
          </cell>
          <cell r="S64">
            <v>8110.6068060000007</v>
          </cell>
          <cell r="T64">
            <v>11465.446026</v>
          </cell>
          <cell r="U64">
            <v>14404.338107</v>
          </cell>
          <cell r="V64">
            <v>18239.929569</v>
          </cell>
        </row>
        <row r="66">
          <cell r="A66" t="str">
            <v>Manifactures</v>
          </cell>
        </row>
        <row r="67">
          <cell r="M67" t="str">
            <v>Import</v>
          </cell>
        </row>
        <row r="70">
          <cell r="B70">
            <v>52262.629475000002</v>
          </cell>
          <cell r="C70">
            <v>63115.710939000004</v>
          </cell>
          <cell r="D70">
            <v>68063.987141999998</v>
          </cell>
          <cell r="E70">
            <v>74857.450226999994</v>
          </cell>
          <cell r="F70">
            <v>89917.593892000004</v>
          </cell>
          <cell r="G70">
            <v>103624.39290199999</v>
          </cell>
          <cell r="H70">
            <v>79549.86486300001</v>
          </cell>
          <cell r="I70">
            <v>95109.882900000011</v>
          </cell>
          <cell r="J70">
            <v>105351.33289300001</v>
          </cell>
          <cell r="K70">
            <v>96536.016761000006</v>
          </cell>
          <cell r="M70">
            <v>111892.26875800001</v>
          </cell>
          <cell r="N70">
            <v>139575.077823</v>
          </cell>
          <cell r="O70">
            <v>163685.14798100002</v>
          </cell>
          <cell r="P70">
            <v>192270.429627</v>
          </cell>
          <cell r="Q70">
            <v>237728.39121399997</v>
          </cell>
          <cell r="R70">
            <v>292278.15484899998</v>
          </cell>
          <cell r="S70">
            <v>259805.18642899999</v>
          </cell>
          <cell r="T70">
            <v>289458.23498400004</v>
          </cell>
          <cell r="U70">
            <v>318661.47434299998</v>
          </cell>
          <cell r="V70">
            <v>333178.92290000001</v>
          </cell>
        </row>
        <row r="71">
          <cell r="B71">
            <v>21625.668297</v>
          </cell>
          <cell r="C71">
            <v>25812.110370999999</v>
          </cell>
          <cell r="D71">
            <v>27581.698186999998</v>
          </cell>
          <cell r="E71">
            <v>31847.902304999996</v>
          </cell>
          <cell r="F71">
            <v>38904.922896999989</v>
          </cell>
          <cell r="G71">
            <v>45797.439855000004</v>
          </cell>
          <cell r="H71">
            <v>35208.993242999997</v>
          </cell>
          <cell r="I71">
            <v>41640.904894000007</v>
          </cell>
          <cell r="J71">
            <v>45498.205227999999</v>
          </cell>
          <cell r="K71">
            <v>43524.191197</v>
          </cell>
          <cell r="M71">
            <v>60572.839546999989</v>
          </cell>
          <cell r="N71">
            <v>71935.378733999998</v>
          </cell>
          <cell r="O71">
            <v>84050.877036999984</v>
          </cell>
          <cell r="P71">
            <v>98927.353912999984</v>
          </cell>
          <cell r="Q71">
            <v>124780.38699599999</v>
          </cell>
          <cell r="R71">
            <v>157127.60650299999</v>
          </cell>
          <cell r="S71">
            <v>142979.67975499999</v>
          </cell>
          <cell r="T71">
            <v>156956.24711599998</v>
          </cell>
          <cell r="U71">
            <v>168223.02193399996</v>
          </cell>
          <cell r="V71">
            <v>175505.42715299991</v>
          </cell>
        </row>
        <row r="72">
          <cell r="B72">
            <v>8734.2099350000008</v>
          </cell>
          <cell r="C72">
            <v>10826.283923000001</v>
          </cell>
          <cell r="D72">
            <v>11870.421131999999</v>
          </cell>
          <cell r="E72">
            <v>14298.853975000005</v>
          </cell>
          <cell r="F72">
            <v>16599.872926999997</v>
          </cell>
          <cell r="G72">
            <v>19227.876598000003</v>
          </cell>
          <cell r="H72">
            <v>14734.368780000003</v>
          </cell>
          <cell r="I72">
            <v>17603.166343999997</v>
          </cell>
          <cell r="J72">
            <v>18122.355557999996</v>
          </cell>
          <cell r="K72">
            <v>17603.215759999999</v>
          </cell>
          <cell r="M72">
            <v>26947.267448999999</v>
          </cell>
          <cell r="N72">
            <v>34050.965741000007</v>
          </cell>
          <cell r="O72">
            <v>41302.741538000017</v>
          </cell>
          <cell r="P72">
            <v>49214.872861999997</v>
          </cell>
          <cell r="Q72">
            <v>60873.350027999986</v>
          </cell>
          <cell r="R72">
            <v>77031.504685999986</v>
          </cell>
          <cell r="S72">
            <v>74999.25224999999</v>
          </cell>
          <cell r="T72">
            <v>80301.472919000007</v>
          </cell>
          <cell r="U72">
            <v>73500.525998000012</v>
          </cell>
          <cell r="V72">
            <v>87932.136620999998</v>
          </cell>
        </row>
        <row r="73">
          <cell r="B73">
            <v>852.56824999999992</v>
          </cell>
          <cell r="C73">
            <v>1031.230683</v>
          </cell>
          <cell r="D73">
            <v>1154.4782989999999</v>
          </cell>
          <cell r="E73">
            <v>1319.2191479999999</v>
          </cell>
          <cell r="F73">
            <v>1481.34097</v>
          </cell>
          <cell r="G73">
            <v>2236.0192439999996</v>
          </cell>
          <cell r="H73">
            <v>1753.6953639999999</v>
          </cell>
          <cell r="I73">
            <v>1564.6311340000002</v>
          </cell>
          <cell r="J73">
            <v>2068.9665989999999</v>
          </cell>
          <cell r="K73">
            <v>2304.0407320000004</v>
          </cell>
          <cell r="M73">
            <v>4299.6303160000007</v>
          </cell>
          <cell r="N73">
            <v>5540.2242509999996</v>
          </cell>
          <cell r="O73">
            <v>6945.6337609999991</v>
          </cell>
          <cell r="P73">
            <v>8138.2007940000012</v>
          </cell>
          <cell r="Q73">
            <v>10780.738982000001</v>
          </cell>
          <cell r="R73">
            <v>13276.999635000002</v>
          </cell>
          <cell r="S73">
            <v>12312.420367999999</v>
          </cell>
          <cell r="T73">
            <v>14378.896042000002</v>
          </cell>
          <cell r="U73">
            <v>16949.484122000002</v>
          </cell>
          <cell r="V73">
            <v>18392.401800000003</v>
          </cell>
        </row>
        <row r="74">
          <cell r="B74">
            <v>1436.6644849999998</v>
          </cell>
          <cell r="C74">
            <v>1418.3335520000001</v>
          </cell>
          <cell r="D74">
            <v>2078.2067510000002</v>
          </cell>
          <cell r="E74">
            <v>1847.6914610000001</v>
          </cell>
          <cell r="F74">
            <v>3486.1623199999999</v>
          </cell>
          <cell r="G74">
            <v>3726.8178990000001</v>
          </cell>
          <cell r="H74">
            <v>3086.3562449999999</v>
          </cell>
          <cell r="I74">
            <v>3483.9821090000005</v>
          </cell>
          <cell r="J74">
            <v>2235.5223530000003</v>
          </cell>
          <cell r="K74">
            <v>2448.9840209999998</v>
          </cell>
          <cell r="M74">
            <v>7530.4553169999999</v>
          </cell>
          <cell r="N74">
            <v>9832.8799019999988</v>
          </cell>
          <cell r="O74">
            <v>11760.421611999998</v>
          </cell>
          <cell r="P74">
            <v>15880.695973000002</v>
          </cell>
          <cell r="Q74">
            <v>19836.084837000002</v>
          </cell>
          <cell r="R74">
            <v>27865.030233000001</v>
          </cell>
          <cell r="S74">
            <v>24930.130522000003</v>
          </cell>
          <cell r="T74">
            <v>24356.576384</v>
          </cell>
          <cell r="U74">
            <v>25707.635943000001</v>
          </cell>
          <cell r="V74">
            <v>29511.728391999997</v>
          </cell>
        </row>
        <row r="75">
          <cell r="B75">
            <v>2703.7657649999996</v>
          </cell>
          <cell r="C75">
            <v>2981.6200949999998</v>
          </cell>
          <cell r="D75">
            <v>3469.7499110000003</v>
          </cell>
          <cell r="E75">
            <v>3423.1772539999997</v>
          </cell>
          <cell r="F75">
            <v>4626.0890650000001</v>
          </cell>
          <cell r="G75">
            <v>4085.6812760000003</v>
          </cell>
          <cell r="H75">
            <v>3453.3268819999998</v>
          </cell>
          <cell r="I75">
            <v>3808.22703</v>
          </cell>
          <cell r="J75">
            <v>4060.7030390000004</v>
          </cell>
          <cell r="K75">
            <v>3610.1128430000008</v>
          </cell>
          <cell r="M75">
            <v>22358.746823999998</v>
          </cell>
          <cell r="N75">
            <v>25075.620821999997</v>
          </cell>
          <cell r="O75">
            <v>29564.942677999999</v>
          </cell>
          <cell r="P75">
            <v>35264.120591999999</v>
          </cell>
          <cell r="Q75">
            <v>45515.595423999992</v>
          </cell>
          <cell r="R75">
            <v>58825.14809499999</v>
          </cell>
          <cell r="S75">
            <v>51555.259249999996</v>
          </cell>
          <cell r="T75">
            <v>58918.041956000001</v>
          </cell>
          <cell r="U75">
            <v>76610.365218999985</v>
          </cell>
          <cell r="V75">
            <v>71785.189670000007</v>
          </cell>
        </row>
        <row r="76">
          <cell r="B76">
            <v>876.70809399999996</v>
          </cell>
          <cell r="C76">
            <v>983.02254900000003</v>
          </cell>
          <cell r="D76">
            <v>1153.1803149999998</v>
          </cell>
          <cell r="E76">
            <v>1413.9135479999998</v>
          </cell>
          <cell r="F76">
            <v>1478.2991399999999</v>
          </cell>
          <cell r="G76">
            <v>2121.2919330000004</v>
          </cell>
          <cell r="H76">
            <v>1621.1217380000003</v>
          </cell>
          <cell r="I76">
            <v>1462.6700890000002</v>
          </cell>
          <cell r="J76">
            <v>2053.8510300000003</v>
          </cell>
          <cell r="K76">
            <v>2266.387373</v>
          </cell>
          <cell r="M76">
            <v>6490.745954</v>
          </cell>
          <cell r="N76">
            <v>8587.0579119999984</v>
          </cell>
          <cell r="O76">
            <v>11899.561048</v>
          </cell>
          <cell r="P76">
            <v>13566.923863</v>
          </cell>
          <cell r="Q76">
            <v>15737.817734999999</v>
          </cell>
          <cell r="R76">
            <v>18581.959060999998</v>
          </cell>
          <cell r="S76">
            <v>17605.245370999997</v>
          </cell>
          <cell r="T76">
            <v>19181.058960999999</v>
          </cell>
          <cell r="U76">
            <v>21391.922315</v>
          </cell>
          <cell r="V76">
            <v>24102.891842000001</v>
          </cell>
        </row>
        <row r="77">
          <cell r="B77">
            <v>29569.202934999998</v>
          </cell>
          <cell r="C77">
            <v>36082.036455999994</v>
          </cell>
          <cell r="D77">
            <v>38841.04587699999</v>
          </cell>
          <cell r="E77">
            <v>41546.364155999996</v>
          </cell>
          <cell r="F77">
            <v>48759.896313000005</v>
          </cell>
          <cell r="G77">
            <v>54594.015078999997</v>
          </cell>
          <cell r="H77">
            <v>41685.330141000006</v>
          </cell>
          <cell r="I77">
            <v>50535.410600000003</v>
          </cell>
          <cell r="J77">
            <v>57489.398562000009</v>
          </cell>
          <cell r="K77">
            <v>50683.562331999994</v>
          </cell>
          <cell r="M77">
            <v>35458.751196999998</v>
          </cell>
          <cell r="N77">
            <v>47725.206398999995</v>
          </cell>
          <cell r="O77">
            <v>56145.409584000001</v>
          </cell>
          <cell r="P77">
            <v>68256.457757000011</v>
          </cell>
          <cell r="Q77">
            <v>80025.580230999985</v>
          </cell>
          <cell r="R77">
            <v>92151.727901999999</v>
          </cell>
          <cell r="S77">
            <v>74797.580430000016</v>
          </cell>
          <cell r="T77">
            <v>89550.441326</v>
          </cell>
          <cell r="U77">
            <v>105132.873359</v>
          </cell>
          <cell r="V77">
            <v>112296.54246099998</v>
          </cell>
        </row>
        <row r="79">
          <cell r="A79" t="str">
            <v>Machinery and transport equipment</v>
          </cell>
        </row>
        <row r="80">
          <cell r="M80" t="str">
            <v>Import</v>
          </cell>
        </row>
        <row r="83">
          <cell r="B83">
            <v>13310.460525</v>
          </cell>
          <cell r="C83">
            <v>15883.267742</v>
          </cell>
          <cell r="D83">
            <v>17613.248611000003</v>
          </cell>
          <cell r="E83">
            <v>20863.297925999999</v>
          </cell>
          <cell r="F83">
            <v>26113.414492</v>
          </cell>
          <cell r="G83">
            <v>29649.783359000001</v>
          </cell>
          <cell r="H83">
            <v>25248.888394999998</v>
          </cell>
          <cell r="I83">
            <v>29196.566070999997</v>
          </cell>
          <cell r="J83">
            <v>31213.805000999997</v>
          </cell>
          <cell r="K83">
            <v>29158.634618</v>
          </cell>
          <cell r="M83">
            <v>56872.440093999998</v>
          </cell>
          <cell r="N83">
            <v>72695.401797999992</v>
          </cell>
          <cell r="O83">
            <v>86714.125985999999</v>
          </cell>
          <cell r="P83">
            <v>100612.53626899999</v>
          </cell>
          <cell r="Q83">
            <v>123238.10385699999</v>
          </cell>
          <cell r="R83">
            <v>153829.17284599997</v>
          </cell>
          <cell r="S83">
            <v>132118.73785400001</v>
          </cell>
          <cell r="T83">
            <v>147804.96138999998</v>
          </cell>
          <cell r="U83">
            <v>161388.11073500002</v>
          </cell>
          <cell r="V83">
            <v>161710.91512599998</v>
          </cell>
        </row>
        <row r="84">
          <cell r="B84">
            <v>4605.3539680000004</v>
          </cell>
          <cell r="C84">
            <v>5857.0572430000002</v>
          </cell>
          <cell r="D84">
            <v>6766.2155270000003</v>
          </cell>
          <cell r="E84">
            <v>8301.2046860000009</v>
          </cell>
          <cell r="F84">
            <v>9986.716038999999</v>
          </cell>
          <cell r="G84">
            <v>10578.79306</v>
          </cell>
          <cell r="H84">
            <v>9411.6241469999986</v>
          </cell>
          <cell r="I84">
            <v>11109.484501999999</v>
          </cell>
          <cell r="J84">
            <v>12323.539306999999</v>
          </cell>
          <cell r="K84">
            <v>11861.506641</v>
          </cell>
          <cell r="M84">
            <v>28724.647357000002</v>
          </cell>
          <cell r="N84">
            <v>34727.486420999994</v>
          </cell>
          <cell r="O84">
            <v>40634.000678000011</v>
          </cell>
          <cell r="P84">
            <v>49377.178936999997</v>
          </cell>
          <cell r="Q84">
            <v>61681.597067999995</v>
          </cell>
          <cell r="R84">
            <v>80382.065595000007</v>
          </cell>
          <cell r="S84">
            <v>72008.152240000025</v>
          </cell>
          <cell r="T84">
            <v>79122.963502999992</v>
          </cell>
          <cell r="U84">
            <v>83678.193125000005</v>
          </cell>
          <cell r="V84">
            <v>80848.260017000008</v>
          </cell>
        </row>
        <row r="85">
          <cell r="B85">
            <v>765.6289119999999</v>
          </cell>
          <cell r="C85">
            <v>969.03943900000002</v>
          </cell>
          <cell r="D85">
            <v>1262.4555960000002</v>
          </cell>
          <cell r="E85">
            <v>1746.7053379999998</v>
          </cell>
          <cell r="F85">
            <v>2053.5933199999999</v>
          </cell>
          <cell r="G85">
            <v>2847.2343369999994</v>
          </cell>
          <cell r="H85">
            <v>2061.1404779999998</v>
          </cell>
          <cell r="I85">
            <v>2268.1627360000007</v>
          </cell>
          <cell r="J85">
            <v>1991.232039</v>
          </cell>
          <cell r="K85">
            <v>2054.0628030000003</v>
          </cell>
          <cell r="M85">
            <v>12763.827791000002</v>
          </cell>
          <cell r="N85">
            <v>16418.805218000001</v>
          </cell>
          <cell r="O85">
            <v>19869.323529000001</v>
          </cell>
          <cell r="P85">
            <v>23984.189267000002</v>
          </cell>
          <cell r="Q85">
            <v>29334.374313</v>
          </cell>
          <cell r="R85">
            <v>37707.983360999991</v>
          </cell>
          <cell r="S85">
            <v>35352.231440999996</v>
          </cell>
          <cell r="T85">
            <v>37768.389319000009</v>
          </cell>
          <cell r="U85">
            <v>32437.492421000006</v>
          </cell>
          <cell r="V85">
            <v>37869.240072999986</v>
          </cell>
        </row>
        <row r="86">
          <cell r="B86">
            <v>117.372579</v>
          </cell>
          <cell r="C86">
            <v>123.24271300000001</v>
          </cell>
          <cell r="D86">
            <v>132.12715400000002</v>
          </cell>
          <cell r="E86">
            <v>141.63699800000001</v>
          </cell>
          <cell r="F86">
            <v>201.05653900000001</v>
          </cell>
          <cell r="G86">
            <v>510.71236799999997</v>
          </cell>
          <cell r="H86">
            <v>352.88485600000001</v>
          </cell>
          <cell r="I86">
            <v>258.70793399999997</v>
          </cell>
          <cell r="J86">
            <v>293.42889000000002</v>
          </cell>
          <cell r="K86">
            <v>510.80874999999997</v>
          </cell>
          <cell r="M86">
            <v>1710.6864810000002</v>
          </cell>
          <cell r="N86">
            <v>2344.778902</v>
          </cell>
          <cell r="O86">
            <v>2993.646299</v>
          </cell>
          <cell r="P86">
            <v>3505.5938960000003</v>
          </cell>
          <cell r="Q86">
            <v>4903.6769110000005</v>
          </cell>
          <cell r="R86">
            <v>5915.5286559999995</v>
          </cell>
          <cell r="S86">
            <v>5297.7488250000006</v>
          </cell>
          <cell r="T86">
            <v>5829.7489599999999</v>
          </cell>
          <cell r="U86">
            <v>7244.6401249999999</v>
          </cell>
          <cell r="V86">
            <v>7969.2364560000005</v>
          </cell>
        </row>
        <row r="87">
          <cell r="B87">
            <v>80.043876000000012</v>
          </cell>
          <cell r="C87">
            <v>190.99887099999998</v>
          </cell>
          <cell r="D87">
            <v>168.93879699999999</v>
          </cell>
          <cell r="E87">
            <v>102.32012399999998</v>
          </cell>
          <cell r="F87">
            <v>1286.747822</v>
          </cell>
          <cell r="G87">
            <v>1407.1013700000003</v>
          </cell>
          <cell r="H87">
            <v>1519.3558209999999</v>
          </cell>
          <cell r="I87">
            <v>1676.163501</v>
          </cell>
          <cell r="J87">
            <v>474.52822100000003</v>
          </cell>
          <cell r="K87">
            <v>430.16672199999999</v>
          </cell>
          <cell r="M87">
            <v>4306.8714719999998</v>
          </cell>
          <cell r="N87">
            <v>6101.8858399999999</v>
          </cell>
          <cell r="O87">
            <v>6991.2323880000004</v>
          </cell>
          <cell r="P87">
            <v>9349.1549630000009</v>
          </cell>
          <cell r="Q87">
            <v>11427.165642</v>
          </cell>
          <cell r="R87">
            <v>16362.552730999998</v>
          </cell>
          <cell r="S87">
            <v>13843.619875</v>
          </cell>
          <cell r="T87">
            <v>13035.671197</v>
          </cell>
          <cell r="U87">
            <v>12829.301664000001</v>
          </cell>
          <cell r="V87">
            <v>14366.105497000002</v>
          </cell>
        </row>
        <row r="88">
          <cell r="B88">
            <v>988.40166700000009</v>
          </cell>
          <cell r="C88">
            <v>1105.3681940000001</v>
          </cell>
          <cell r="D88">
            <v>1549.5058649999999</v>
          </cell>
          <cell r="E88">
            <v>1630.9758899999999</v>
          </cell>
          <cell r="F88">
            <v>1699.3635630000001</v>
          </cell>
          <cell r="G88">
            <v>1037.2517780000001</v>
          </cell>
          <cell r="H88">
            <v>1560.3870460000001</v>
          </cell>
          <cell r="I88">
            <v>1432.406109</v>
          </cell>
          <cell r="J88">
            <v>1216.6072750000001</v>
          </cell>
          <cell r="K88">
            <v>832.28765699999997</v>
          </cell>
          <cell r="M88">
            <v>11516.863819999999</v>
          </cell>
          <cell r="N88">
            <v>13081.691261</v>
          </cell>
          <cell r="O88">
            <v>15324.78184</v>
          </cell>
          <cell r="P88">
            <v>19096.418132000003</v>
          </cell>
          <cell r="Q88">
            <v>24281.401870999995</v>
          </cell>
          <cell r="R88">
            <v>32643.754844999999</v>
          </cell>
          <cell r="S88">
            <v>28510.934220000003</v>
          </cell>
          <cell r="T88">
            <v>32749.574232000006</v>
          </cell>
          <cell r="U88">
            <v>43284.676581999993</v>
          </cell>
          <cell r="V88">
            <v>35685.605263999983</v>
          </cell>
        </row>
        <row r="89">
          <cell r="B89">
            <v>141.14002399999998</v>
          </cell>
          <cell r="C89">
            <v>146.66156599999999</v>
          </cell>
          <cell r="D89">
            <v>179.32665799999998</v>
          </cell>
          <cell r="E89">
            <v>280.55573900000002</v>
          </cell>
          <cell r="F89">
            <v>232.81465599999999</v>
          </cell>
          <cell r="G89">
            <v>546.47467099999994</v>
          </cell>
          <cell r="H89">
            <v>363.04985099999999</v>
          </cell>
          <cell r="I89">
            <v>260.20446399999997</v>
          </cell>
          <cell r="J89">
            <v>303.61384600000002</v>
          </cell>
          <cell r="K89">
            <v>534.39952100000005</v>
          </cell>
          <cell r="M89">
            <v>2946.2429119999997</v>
          </cell>
          <cell r="N89">
            <v>3969.7082009999995</v>
          </cell>
          <cell r="O89">
            <v>5879.4345529999991</v>
          </cell>
          <cell r="P89">
            <v>6637.6698320000005</v>
          </cell>
          <cell r="Q89">
            <v>7305.2469029999993</v>
          </cell>
          <cell r="R89">
            <v>8541.5998320000017</v>
          </cell>
          <cell r="S89">
            <v>7604.0599010000005</v>
          </cell>
          <cell r="T89">
            <v>8353.5290569999997</v>
          </cell>
          <cell r="U89">
            <v>9136.9101529999989</v>
          </cell>
          <cell r="V89">
            <v>10405.481699</v>
          </cell>
        </row>
        <row r="90">
          <cell r="B90">
            <v>8555.6019559999986</v>
          </cell>
          <cell r="C90">
            <v>9819.567014000002</v>
          </cell>
          <cell r="D90">
            <v>10343.624109</v>
          </cell>
          <cell r="E90">
            <v>12351.099227000001</v>
          </cell>
          <cell r="F90">
            <v>15675.506263000001</v>
          </cell>
          <cell r="G90">
            <v>17898.935011000001</v>
          </cell>
          <cell r="H90">
            <v>14657.84427</v>
          </cell>
          <cell r="I90">
            <v>16641.128820999998</v>
          </cell>
          <cell r="J90">
            <v>18297.534776000004</v>
          </cell>
          <cell r="K90">
            <v>16778.047955000002</v>
          </cell>
          <cell r="M90">
            <v>19552.753267</v>
          </cell>
          <cell r="N90">
            <v>27007.349412000003</v>
          </cell>
          <cell r="O90">
            <v>32591.132644999998</v>
          </cell>
          <cell r="P90">
            <v>38272.396261999995</v>
          </cell>
          <cell r="Q90">
            <v>43978.284165000005</v>
          </cell>
          <cell r="R90">
            <v>51096.991376999991</v>
          </cell>
          <cell r="S90">
            <v>38407.280980999989</v>
          </cell>
          <cell r="T90">
            <v>45900.354617000005</v>
          </cell>
          <cell r="U90">
            <v>54436.712552999998</v>
          </cell>
          <cell r="V90">
            <v>56607.859998</v>
          </cell>
        </row>
        <row r="92">
          <cell r="A92" t="str">
            <v>Textiles</v>
          </cell>
        </row>
        <row r="93">
          <cell r="M93" t="str">
            <v>Import</v>
          </cell>
        </row>
        <row r="96">
          <cell r="B96">
            <v>1723.150819</v>
          </cell>
          <cell r="C96">
            <v>1882.5254639999998</v>
          </cell>
          <cell r="D96">
            <v>1788.7073</v>
          </cell>
          <cell r="E96">
            <v>1920.1238640000001</v>
          </cell>
          <cell r="F96">
            <v>2743.0523029999999</v>
          </cell>
          <cell r="G96">
            <v>3007.247218</v>
          </cell>
          <cell r="H96">
            <v>2025.96595</v>
          </cell>
          <cell r="I96">
            <v>2395.2605149999999</v>
          </cell>
          <cell r="J96">
            <v>2702.9494850000001</v>
          </cell>
          <cell r="K96">
            <v>2381.5111749999996</v>
          </cell>
          <cell r="M96">
            <v>8293.2869360000004</v>
          </cell>
          <cell r="N96">
            <v>9237.4672200000005</v>
          </cell>
          <cell r="O96">
            <v>9683.1086730000006</v>
          </cell>
          <cell r="P96">
            <v>11475.735696</v>
          </cell>
          <cell r="Q96">
            <v>13381.516486</v>
          </cell>
          <cell r="R96">
            <v>15899.132503000001</v>
          </cell>
          <cell r="S96">
            <v>13740.587079999999</v>
          </cell>
          <cell r="T96">
            <v>15759.593174000001</v>
          </cell>
          <cell r="U96">
            <v>18623.776812</v>
          </cell>
          <cell r="V96">
            <v>18661.88682</v>
          </cell>
        </row>
        <row r="97">
          <cell r="B97">
            <v>1181.2625779999998</v>
          </cell>
          <cell r="C97">
            <v>1232.751573</v>
          </cell>
          <cell r="D97">
            <v>1221.0787249999998</v>
          </cell>
          <cell r="E97">
            <v>1332.651613</v>
          </cell>
          <cell r="F97">
            <v>2091.4254220000003</v>
          </cell>
          <cell r="G97">
            <v>2345.6177470000002</v>
          </cell>
          <cell r="H97">
            <v>1448.7296960000003</v>
          </cell>
          <cell r="I97">
            <v>1841.8297129999999</v>
          </cell>
          <cell r="J97">
            <v>2105.9883390000005</v>
          </cell>
          <cell r="K97">
            <v>1895.2094110000005</v>
          </cell>
          <cell r="M97">
            <v>6328.143916</v>
          </cell>
          <cell r="N97">
            <v>6952.3033140000007</v>
          </cell>
          <cell r="O97">
            <v>7306.7816469999998</v>
          </cell>
          <cell r="P97">
            <v>8621.0488269999987</v>
          </cell>
          <cell r="Q97">
            <v>10065.596308999999</v>
          </cell>
          <cell r="R97">
            <v>11971.107592000002</v>
          </cell>
          <cell r="S97">
            <v>10278.520212000001</v>
          </cell>
          <cell r="T97">
            <v>11645.965874000001</v>
          </cell>
          <cell r="U97">
            <v>13863.106442999999</v>
          </cell>
          <cell r="V97">
            <v>13654.823046</v>
          </cell>
        </row>
        <row r="98">
          <cell r="B98">
            <v>713.00287099999991</v>
          </cell>
          <cell r="C98">
            <v>804.97743799999989</v>
          </cell>
          <cell r="D98">
            <v>834.04019800000003</v>
          </cell>
          <cell r="E98">
            <v>908.0796459999998</v>
          </cell>
          <cell r="F98">
            <v>1012.3136420000001</v>
          </cell>
          <cell r="G98">
            <v>1036.4792649999999</v>
          </cell>
          <cell r="H98">
            <v>975.40705400000002</v>
          </cell>
          <cell r="I98">
            <v>1306.3061760000005</v>
          </cell>
          <cell r="J98">
            <v>1480.68094</v>
          </cell>
          <cell r="K98">
            <v>1318.8198509999995</v>
          </cell>
          <cell r="M98">
            <v>1584.4312049999999</v>
          </cell>
          <cell r="N98">
            <v>1882.9842239999998</v>
          </cell>
          <cell r="O98">
            <v>2205.8065839999999</v>
          </cell>
          <cell r="P98">
            <v>2715.6841119999999</v>
          </cell>
          <cell r="Q98">
            <v>3112.0584210000002</v>
          </cell>
          <cell r="R98">
            <v>3967.9176619999998</v>
          </cell>
          <cell r="S98">
            <v>3401.3356420000005</v>
          </cell>
          <cell r="T98">
            <v>4076.1626169999995</v>
          </cell>
          <cell r="U98">
            <v>4479.9472910000004</v>
          </cell>
          <cell r="V98">
            <v>5349.4197809999987</v>
          </cell>
        </row>
        <row r="99">
          <cell r="B99">
            <v>40.183437999999995</v>
          </cell>
          <cell r="C99">
            <v>53.147909999999996</v>
          </cell>
          <cell r="D99">
            <v>52.181890000000003</v>
          </cell>
          <cell r="E99">
            <v>59.725861000000002</v>
          </cell>
          <cell r="F99">
            <v>66.436776999999992</v>
          </cell>
          <cell r="G99">
            <v>78.589641999999998</v>
          </cell>
          <cell r="H99">
            <v>78.540759999999992</v>
          </cell>
          <cell r="I99">
            <v>94.144206999999994</v>
          </cell>
          <cell r="J99">
            <v>96.275136000000003</v>
          </cell>
          <cell r="K99">
            <v>61.933351000000002</v>
          </cell>
          <cell r="M99">
            <v>281.20918900000004</v>
          </cell>
          <cell r="N99">
            <v>336.95950500000004</v>
          </cell>
          <cell r="O99">
            <v>384.63292699999994</v>
          </cell>
          <cell r="P99">
            <v>448.23609400000004</v>
          </cell>
          <cell r="Q99">
            <v>528.55890999999997</v>
          </cell>
          <cell r="R99">
            <v>705.92364600000008</v>
          </cell>
          <cell r="S99">
            <v>637.69641999999999</v>
          </cell>
          <cell r="T99">
            <v>866.04376799999989</v>
          </cell>
          <cell r="U99">
            <v>947.55179800000019</v>
          </cell>
          <cell r="V99">
            <v>1076.3604639999999</v>
          </cell>
        </row>
        <row r="100">
          <cell r="B100">
            <v>4.2196589999999992</v>
          </cell>
          <cell r="C100">
            <v>5.2104699999999999</v>
          </cell>
          <cell r="D100">
            <v>5.107869</v>
          </cell>
          <cell r="E100">
            <v>4.1923579999999996</v>
          </cell>
          <cell r="F100">
            <v>5.9792939999999994</v>
          </cell>
          <cell r="G100">
            <v>7.9105240000000006</v>
          </cell>
          <cell r="H100">
            <v>5.9086440000000007</v>
          </cell>
          <cell r="I100">
            <v>7.4401890000000002</v>
          </cell>
          <cell r="J100">
            <v>3.4599579999999994</v>
          </cell>
          <cell r="K100">
            <v>2.7240029999999997</v>
          </cell>
          <cell r="M100">
            <v>183.98407899999998</v>
          </cell>
          <cell r="N100">
            <v>213.49060599999999</v>
          </cell>
          <cell r="O100">
            <v>251.24423299999995</v>
          </cell>
          <cell r="P100">
            <v>295.705175</v>
          </cell>
          <cell r="Q100">
            <v>404.75207599999999</v>
          </cell>
          <cell r="R100">
            <v>502.98466999999999</v>
          </cell>
          <cell r="S100">
            <v>488.35768599999994</v>
          </cell>
          <cell r="T100">
            <v>528.06168200000013</v>
          </cell>
          <cell r="U100">
            <v>577.38023299999998</v>
          </cell>
          <cell r="V100">
            <v>663.52673500000003</v>
          </cell>
        </row>
        <row r="101">
          <cell r="B101">
            <v>177.904606</v>
          </cell>
          <cell r="C101">
            <v>89.750071000000005</v>
          </cell>
          <cell r="D101">
            <v>75.689863000000003</v>
          </cell>
          <cell r="E101">
            <v>65.150830999999982</v>
          </cell>
          <cell r="F101">
            <v>604.46957300000008</v>
          </cell>
          <cell r="G101">
            <v>802.69994900000006</v>
          </cell>
          <cell r="H101">
            <v>56.438468999999998</v>
          </cell>
          <cell r="I101">
            <v>63.764355999999999</v>
          </cell>
          <cell r="J101">
            <v>102.623498</v>
          </cell>
          <cell r="K101">
            <v>71.953524999999985</v>
          </cell>
          <cell r="M101">
            <v>1932.4675069999998</v>
          </cell>
          <cell r="N101">
            <v>1980.4663779999996</v>
          </cell>
          <cell r="O101">
            <v>2169.3229409999999</v>
          </cell>
          <cell r="P101">
            <v>2827.7992430000004</v>
          </cell>
          <cell r="Q101">
            <v>3307.5100670000002</v>
          </cell>
          <cell r="R101">
            <v>4036.9630330000005</v>
          </cell>
          <cell r="S101">
            <v>3592.5001249999996</v>
          </cell>
          <cell r="T101">
            <v>4108.0286940000005</v>
          </cell>
          <cell r="U101">
            <v>5460.9921750000003</v>
          </cell>
          <cell r="V101">
            <v>5007.917778</v>
          </cell>
        </row>
        <row r="102">
          <cell r="B102">
            <v>32.689048</v>
          </cell>
          <cell r="C102">
            <v>32.786701000000001</v>
          </cell>
          <cell r="D102">
            <v>31.736281000000002</v>
          </cell>
          <cell r="E102">
            <v>39.190124999999995</v>
          </cell>
          <cell r="F102">
            <v>44.787133000000011</v>
          </cell>
          <cell r="G102">
            <v>38.823029999999996</v>
          </cell>
          <cell r="H102">
            <v>40.661521</v>
          </cell>
          <cell r="I102">
            <v>60.748280000000001</v>
          </cell>
          <cell r="J102">
            <v>69.560126000000011</v>
          </cell>
          <cell r="K102">
            <v>54.735923999999997</v>
          </cell>
          <cell r="M102">
            <v>361.38866200000001</v>
          </cell>
          <cell r="N102">
            <v>405.37679400000002</v>
          </cell>
          <cell r="O102">
            <v>511.95336400000002</v>
          </cell>
          <cell r="P102">
            <v>646.85695500000008</v>
          </cell>
          <cell r="Q102">
            <v>683.26842399999998</v>
          </cell>
          <cell r="R102">
            <v>758.04274400000008</v>
          </cell>
          <cell r="S102">
            <v>762.94587200000001</v>
          </cell>
          <cell r="T102">
            <v>976.81508999999994</v>
          </cell>
          <cell r="U102">
            <v>1044.9381740000001</v>
          </cell>
          <cell r="V102">
            <v>1131.0816829999999</v>
          </cell>
        </row>
        <row r="103">
          <cell r="B103">
            <v>524.81228300000009</v>
          </cell>
          <cell r="C103">
            <v>633.59846799999991</v>
          </cell>
          <cell r="D103">
            <v>552.12115500000004</v>
          </cell>
          <cell r="E103">
            <v>567.46701400000006</v>
          </cell>
          <cell r="F103">
            <v>631.02677900000003</v>
          </cell>
          <cell r="G103">
            <v>641.21841599999993</v>
          </cell>
          <cell r="H103">
            <v>552.45612700000004</v>
          </cell>
          <cell r="I103">
            <v>521.57855899999993</v>
          </cell>
          <cell r="J103">
            <v>547.10667000000001</v>
          </cell>
          <cell r="K103">
            <v>450.50478000000004</v>
          </cell>
          <cell r="M103">
            <v>1556.5102569999999</v>
          </cell>
          <cell r="N103">
            <v>1808.0945459999998</v>
          </cell>
          <cell r="O103">
            <v>1845.6430539999999</v>
          </cell>
          <cell r="P103">
            <v>2106.0270839999998</v>
          </cell>
          <cell r="Q103">
            <v>2396.5339390000004</v>
          </cell>
          <cell r="R103">
            <v>2699.1205620000001</v>
          </cell>
          <cell r="S103">
            <v>2421.2612240000003</v>
          </cell>
          <cell r="T103">
            <v>2930.6409999999996</v>
          </cell>
          <cell r="U103">
            <v>3534.0529139999999</v>
          </cell>
          <cell r="V103">
            <v>3847.7932740000001</v>
          </cell>
        </row>
        <row r="105">
          <cell r="A105" t="str">
            <v>Clothing</v>
          </cell>
        </row>
        <row r="109">
          <cell r="B109">
            <v>10390.561752</v>
          </cell>
          <cell r="C109">
            <v>11326.085874</v>
          </cell>
          <cell r="D109">
            <v>10565.573258999999</v>
          </cell>
          <cell r="E109">
            <v>11299.085078</v>
          </cell>
          <cell r="F109">
            <v>12935.840050000001</v>
          </cell>
          <cell r="G109">
            <v>13667.638869999999</v>
          </cell>
          <cell r="H109">
            <v>11564.880525</v>
          </cell>
          <cell r="I109">
            <v>11524.114468</v>
          </cell>
          <cell r="J109">
            <v>12756.774613</v>
          </cell>
          <cell r="K109">
            <v>11816.733831</v>
          </cell>
          <cell r="M109">
            <v>3422.4171510000001</v>
          </cell>
          <cell r="N109">
            <v>3861.690955</v>
          </cell>
          <cell r="O109">
            <v>4006.466175</v>
          </cell>
          <cell r="P109">
            <v>5155.3338090000007</v>
          </cell>
          <cell r="Q109">
            <v>6894.8575650000002</v>
          </cell>
          <cell r="R109">
            <v>5946.9615990000002</v>
          </cell>
          <cell r="S109">
            <v>5959.2641469999999</v>
          </cell>
          <cell r="T109">
            <v>6728.4889620000004</v>
          </cell>
          <cell r="U109">
            <v>7740.274386</v>
          </cell>
          <cell r="V109">
            <v>9291.8643830000001</v>
          </cell>
        </row>
        <row r="110">
          <cell r="B110">
            <v>7739.9884730000003</v>
          </cell>
          <cell r="C110">
            <v>8406.7199409999994</v>
          </cell>
          <cell r="D110">
            <v>8117.965897</v>
          </cell>
          <cell r="E110">
            <v>8814.0378130000008</v>
          </cell>
          <cell r="F110">
            <v>10215.698265000001</v>
          </cell>
          <cell r="G110">
            <v>11094.506096000001</v>
          </cell>
          <cell r="H110">
            <v>9276.5888859999995</v>
          </cell>
          <cell r="I110">
            <v>9514.6796520000007</v>
          </cell>
          <cell r="J110">
            <v>10507.396547999997</v>
          </cell>
          <cell r="K110">
            <v>9570.6243849999992</v>
          </cell>
          <cell r="M110">
            <v>2083.9966249999998</v>
          </cell>
          <cell r="N110">
            <v>2220.6114520000001</v>
          </cell>
          <cell r="O110">
            <v>2217.729816</v>
          </cell>
          <cell r="P110">
            <v>2536.625477</v>
          </cell>
          <cell r="Q110">
            <v>3893.2370569999998</v>
          </cell>
          <cell r="R110">
            <v>3102.5748519999997</v>
          </cell>
          <cell r="S110">
            <v>3151.4185820000002</v>
          </cell>
          <cell r="T110">
            <v>3461.4122050000005</v>
          </cell>
          <cell r="U110">
            <v>3873.9994539999989</v>
          </cell>
          <cell r="V110">
            <v>5393.7648470000004</v>
          </cell>
        </row>
        <row r="111">
          <cell r="B111">
            <v>2550.0462719999991</v>
          </cell>
          <cell r="C111">
            <v>3044.1067330000005</v>
          </cell>
          <cell r="D111">
            <v>2785.4604630000003</v>
          </cell>
          <cell r="E111">
            <v>3197.894096</v>
          </cell>
          <cell r="F111">
            <v>3606.7451419999993</v>
          </cell>
          <cell r="G111">
            <v>3837.8333349999998</v>
          </cell>
          <cell r="H111">
            <v>3340.6509099999994</v>
          </cell>
          <cell r="I111">
            <v>3218.5549710000005</v>
          </cell>
          <cell r="J111">
            <v>3663.4167649999995</v>
          </cell>
          <cell r="K111">
            <v>3526.4762749999995</v>
          </cell>
          <cell r="M111">
            <v>554.99485600000003</v>
          </cell>
          <cell r="N111">
            <v>731.49819700000023</v>
          </cell>
          <cell r="O111">
            <v>818.01046699999995</v>
          </cell>
          <cell r="P111">
            <v>1131.949791</v>
          </cell>
          <cell r="Q111">
            <v>1683.6309680000002</v>
          </cell>
          <cell r="R111">
            <v>1572.4594589999999</v>
          </cell>
          <cell r="S111">
            <v>1851.2865419999998</v>
          </cell>
          <cell r="T111">
            <v>2050.061205</v>
          </cell>
          <cell r="U111">
            <v>2306.016138</v>
          </cell>
          <cell r="V111">
            <v>3321.4252839999999</v>
          </cell>
        </row>
        <row r="112">
          <cell r="B112">
            <v>218.42695599999999</v>
          </cell>
          <cell r="C112">
            <v>321.09057100000001</v>
          </cell>
          <cell r="D112">
            <v>315.05334099999999</v>
          </cell>
          <cell r="E112">
            <v>299.72715799999997</v>
          </cell>
          <cell r="F112">
            <v>281.82502400000004</v>
          </cell>
          <cell r="G112">
            <v>279.79713299999997</v>
          </cell>
          <cell r="H112">
            <v>221.41654600000004</v>
          </cell>
          <cell r="I112">
            <v>233.721958</v>
          </cell>
          <cell r="J112">
            <v>305.51637699999998</v>
          </cell>
          <cell r="K112">
            <v>293.00383999999997</v>
          </cell>
          <cell r="M112">
            <v>92.501407</v>
          </cell>
          <cell r="N112">
            <v>112.06829500000001</v>
          </cell>
          <cell r="O112">
            <v>124.69712999999999</v>
          </cell>
          <cell r="P112">
            <v>151.08913100000001</v>
          </cell>
          <cell r="Q112">
            <v>223.151533</v>
          </cell>
          <cell r="R112">
            <v>263.78294300000005</v>
          </cell>
          <cell r="S112">
            <v>242.38702599999999</v>
          </cell>
          <cell r="T112">
            <v>315.12471899999991</v>
          </cell>
          <cell r="U112">
            <v>312.10316700000004</v>
          </cell>
          <cell r="V112">
            <v>395.15255999999999</v>
          </cell>
        </row>
        <row r="113">
          <cell r="B113">
            <v>4.2878760000000007</v>
          </cell>
          <cell r="C113">
            <v>4.2102370000000002</v>
          </cell>
          <cell r="D113">
            <v>4.6132080000000002</v>
          </cell>
          <cell r="E113">
            <v>4.785391999999999</v>
          </cell>
          <cell r="F113">
            <v>5.3378489999999994</v>
          </cell>
          <cell r="G113">
            <v>5.1599299999999992</v>
          </cell>
          <cell r="H113">
            <v>4.6302979999999998</v>
          </cell>
          <cell r="I113">
            <v>4.6797469999999999</v>
          </cell>
          <cell r="J113">
            <v>4.3476559999999989</v>
          </cell>
          <cell r="K113">
            <v>3.9727319999999997</v>
          </cell>
          <cell r="M113">
            <v>105.97592900000004</v>
          </cell>
          <cell r="N113">
            <v>115.64553600000002</v>
          </cell>
          <cell r="O113">
            <v>135.16893800000003</v>
          </cell>
          <cell r="P113">
            <v>160.72547499999996</v>
          </cell>
          <cell r="Q113">
            <v>231.87407400000001</v>
          </cell>
          <cell r="R113">
            <v>319.58101100000005</v>
          </cell>
          <cell r="S113">
            <v>285.496128</v>
          </cell>
          <cell r="T113">
            <v>283.118604</v>
          </cell>
          <cell r="U113">
            <v>302.78483699999998</v>
          </cell>
          <cell r="V113">
            <v>488.66792999999996</v>
          </cell>
        </row>
        <row r="114">
          <cell r="B114">
            <v>32.544447000000005</v>
          </cell>
          <cell r="C114">
            <v>31.460581000000005</v>
          </cell>
          <cell r="D114">
            <v>31.930581999999994</v>
          </cell>
          <cell r="E114">
            <v>34.532326000000005</v>
          </cell>
          <cell r="F114">
            <v>42.710408999999999</v>
          </cell>
          <cell r="G114">
            <v>24.535582000000002</v>
          </cell>
          <cell r="H114">
            <v>22.624063000000003</v>
          </cell>
          <cell r="I114">
            <v>18.627016000000001</v>
          </cell>
          <cell r="J114">
            <v>33.801178000000007</v>
          </cell>
          <cell r="K114">
            <v>25.246909000000002</v>
          </cell>
          <cell r="M114">
            <v>418.70839600000005</v>
          </cell>
          <cell r="N114">
            <v>358.27592400000003</v>
          </cell>
          <cell r="O114">
            <v>364.31601799999993</v>
          </cell>
          <cell r="P114">
            <v>359.39308099999994</v>
          </cell>
          <cell r="Q114">
            <v>1120.0900670000001</v>
          </cell>
          <cell r="R114">
            <v>719.52037300000006</v>
          </cell>
          <cell r="S114">
            <v>654.69457499999999</v>
          </cell>
          <cell r="T114">
            <v>689.89426400000002</v>
          </cell>
          <cell r="U114">
            <v>889.906295</v>
          </cell>
          <cell r="V114">
            <v>1363.088972</v>
          </cell>
        </row>
        <row r="115">
          <cell r="B115">
            <v>215.76744099999996</v>
          </cell>
          <cell r="C115">
            <v>317.52469899999994</v>
          </cell>
          <cell r="D115">
            <v>295.98772200000002</v>
          </cell>
          <cell r="E115">
            <v>298.743965</v>
          </cell>
          <cell r="F115">
            <v>281.32978900000001</v>
          </cell>
          <cell r="G115">
            <v>289.73382399999997</v>
          </cell>
          <cell r="H115">
            <v>228.41823200000002</v>
          </cell>
          <cell r="I115">
            <v>239.83770599999997</v>
          </cell>
          <cell r="J115">
            <v>339.65120300000001</v>
          </cell>
          <cell r="K115">
            <v>332.23351700000001</v>
          </cell>
          <cell r="M115">
            <v>166.59074899999999</v>
          </cell>
          <cell r="N115">
            <v>221.59279100000001</v>
          </cell>
          <cell r="O115">
            <v>256.849378</v>
          </cell>
          <cell r="P115">
            <v>332.44437199999999</v>
          </cell>
          <cell r="Q115">
            <v>405.96426000000008</v>
          </cell>
          <cell r="R115">
            <v>429.58613300000002</v>
          </cell>
          <cell r="S115">
            <v>443.31580000000002</v>
          </cell>
          <cell r="T115">
            <v>512.76276899999993</v>
          </cell>
          <cell r="U115">
            <v>618.84634000000005</v>
          </cell>
          <cell r="V115">
            <v>690.37010499999997</v>
          </cell>
        </row>
        <row r="116">
          <cell r="B116">
            <v>2641.4474369999998</v>
          </cell>
          <cell r="C116">
            <v>2905.9532079999999</v>
          </cell>
          <cell r="D116">
            <v>2433.9134430000004</v>
          </cell>
          <cell r="E116">
            <v>2472.7784150000002</v>
          </cell>
          <cell r="F116">
            <v>2707.2612049999989</v>
          </cell>
          <cell r="G116">
            <v>2546.4867769999996</v>
          </cell>
          <cell r="H116">
            <v>2273.4595530000001</v>
          </cell>
          <cell r="I116">
            <v>1991.151077</v>
          </cell>
          <cell r="J116">
            <v>2195.6360239999999</v>
          </cell>
          <cell r="K116">
            <v>2188.2300409999998</v>
          </cell>
          <cell r="M116">
            <v>1004.4165829999999</v>
          </cell>
          <cell r="N116">
            <v>1260.5654910000001</v>
          </cell>
          <cell r="O116">
            <v>1371.2618339999999</v>
          </cell>
          <cell r="P116">
            <v>2062.0791899999995</v>
          </cell>
          <cell r="Q116">
            <v>2338.2677650000001</v>
          </cell>
          <cell r="R116">
            <v>2162.3591190000002</v>
          </cell>
          <cell r="S116">
            <v>2125.0354170000001</v>
          </cell>
          <cell r="T116">
            <v>2632.8371789999997</v>
          </cell>
          <cell r="U116">
            <v>3166.2413309999997</v>
          </cell>
          <cell r="V116">
            <v>3267.52286</v>
          </cell>
        </row>
      </sheetData>
      <sheetData sheetId="6">
        <row r="3">
          <cell r="B3">
            <v>186112.28165599998</v>
          </cell>
          <cell r="C3">
            <v>242778.74398300002</v>
          </cell>
          <cell r="D3">
            <v>304466.985621</v>
          </cell>
          <cell r="E3">
            <v>378364.25903799996</v>
          </cell>
          <cell r="F3">
            <v>444604.15596300003</v>
          </cell>
          <cell r="G3">
            <v>581389.05691499996</v>
          </cell>
          <cell r="H3">
            <v>392669.56937400001</v>
          </cell>
          <cell r="I3">
            <v>509095.428556</v>
          </cell>
          <cell r="J3">
            <v>591711.58264100004</v>
          </cell>
          <cell r="K3">
            <v>637542.52186700003</v>
          </cell>
          <cell r="M3">
            <v>156301.25278799998</v>
          </cell>
          <cell r="N3">
            <v>189162.85155199998</v>
          </cell>
          <cell r="O3">
            <v>230735.95333199998</v>
          </cell>
          <cell r="P3">
            <v>282236.15882900002</v>
          </cell>
          <cell r="Q3">
            <v>341386.57209199999</v>
          </cell>
          <cell r="R3">
            <v>429016.92031699995</v>
          </cell>
          <cell r="S3">
            <v>374623.37742500001</v>
          </cell>
          <cell r="T3">
            <v>432706.96738499997</v>
          </cell>
          <cell r="U3">
            <v>499370.71544</v>
          </cell>
          <cell r="V3">
            <v>527054.41006000002</v>
          </cell>
        </row>
        <row r="4">
          <cell r="B4">
            <v>84550.629241000017</v>
          </cell>
          <cell r="C4">
            <v>111169.254082</v>
          </cell>
          <cell r="D4">
            <v>140065.95081799998</v>
          </cell>
          <cell r="E4">
            <v>179724.56120500001</v>
          </cell>
          <cell r="F4">
            <v>209092.10512400002</v>
          </cell>
          <cell r="G4">
            <v>270621.13107599999</v>
          </cell>
          <cell r="H4">
            <v>180304.53678499997</v>
          </cell>
          <cell r="I4">
            <v>237321.27874700003</v>
          </cell>
          <cell r="J4">
            <v>252463.30592599997</v>
          </cell>
          <cell r="K4">
            <v>290123.65896299994</v>
          </cell>
          <cell r="M4">
            <v>86928.858563999995</v>
          </cell>
          <cell r="N4">
            <v>102016.05480400001</v>
          </cell>
          <cell r="O4">
            <v>124101.12646700004</v>
          </cell>
          <cell r="P4">
            <v>150588.28038800001</v>
          </cell>
          <cell r="Q4">
            <v>188635.35584200002</v>
          </cell>
          <cell r="R4">
            <v>242277.92019100001</v>
          </cell>
          <cell r="S4">
            <v>210912.94442499999</v>
          </cell>
          <cell r="T4">
            <v>243515.93921599994</v>
          </cell>
          <cell r="U4">
            <v>273817.46629299992</v>
          </cell>
          <cell r="V4">
            <v>292035.406724</v>
          </cell>
        </row>
        <row r="5">
          <cell r="B5">
            <v>37765.574850999998</v>
          </cell>
          <cell r="C5">
            <v>49975.556312000008</v>
          </cell>
          <cell r="D5">
            <v>65846.55793699999</v>
          </cell>
          <cell r="E5">
            <v>84910.356442000018</v>
          </cell>
          <cell r="F5">
            <v>99001.035669000004</v>
          </cell>
          <cell r="G5">
            <v>130190.13003200002</v>
          </cell>
          <cell r="H5">
            <v>90660.076520999995</v>
          </cell>
          <cell r="I5">
            <v>113306.48554100002</v>
          </cell>
          <cell r="J5">
            <v>94627.279653000005</v>
          </cell>
          <cell r="K5">
            <v>132453.78475600001</v>
          </cell>
          <cell r="M5">
            <v>40014.657954000002</v>
          </cell>
          <cell r="N5">
            <v>48959.462299000006</v>
          </cell>
          <cell r="O5">
            <v>62028.049803999995</v>
          </cell>
          <cell r="P5">
            <v>76981.716745999991</v>
          </cell>
          <cell r="Q5">
            <v>90452.561566999997</v>
          </cell>
          <cell r="R5">
            <v>114053.52151899999</v>
          </cell>
          <cell r="S5">
            <v>106799.33724600002</v>
          </cell>
          <cell r="T5">
            <v>122539.12204600002</v>
          </cell>
          <cell r="U5">
            <v>118419.16369900001</v>
          </cell>
          <cell r="V5">
            <v>138274.06568299999</v>
          </cell>
        </row>
        <row r="6">
          <cell r="B6">
            <v>3905.5706579999996</v>
          </cell>
          <cell r="C6">
            <v>4858.6180899999999</v>
          </cell>
          <cell r="D6">
            <v>5376.1587979999995</v>
          </cell>
          <cell r="E6">
            <v>5664.1461369999997</v>
          </cell>
          <cell r="F6">
            <v>6485.2381519999999</v>
          </cell>
          <cell r="G6">
            <v>8298.1302109999997</v>
          </cell>
          <cell r="H6">
            <v>7680.6680880000004</v>
          </cell>
          <cell r="I6">
            <v>8342.7183740000019</v>
          </cell>
          <cell r="J6">
            <v>9325.4795340000001</v>
          </cell>
          <cell r="K6">
            <v>9313.5424610000009</v>
          </cell>
          <cell r="M6">
            <v>6358.6478200000001</v>
          </cell>
          <cell r="N6">
            <v>7484.7073090000004</v>
          </cell>
          <cell r="O6">
            <v>9867.8231489999998</v>
          </cell>
          <cell r="P6">
            <v>12416.836369999999</v>
          </cell>
          <cell r="Q6">
            <v>15161.328654000001</v>
          </cell>
          <cell r="R6">
            <v>18235.900237999998</v>
          </cell>
          <cell r="S6">
            <v>17221.645135000002</v>
          </cell>
          <cell r="T6">
            <v>20508.894980000001</v>
          </cell>
          <cell r="U6">
            <v>23750.803739999999</v>
          </cell>
          <cell r="V6">
            <v>27063.287495999997</v>
          </cell>
        </row>
        <row r="7">
          <cell r="B7">
            <v>20925.727711999996</v>
          </cell>
          <cell r="C7">
            <v>29044.058456999999</v>
          </cell>
          <cell r="D7">
            <v>43971.587048999994</v>
          </cell>
          <cell r="E7">
            <v>59457.900195000002</v>
          </cell>
          <cell r="F7">
            <v>71926.317426000009</v>
          </cell>
          <cell r="G7">
            <v>113922.04087000003</v>
          </cell>
          <cell r="H7">
            <v>68230.057197000002</v>
          </cell>
          <cell r="I7">
            <v>90309.913972999988</v>
          </cell>
          <cell r="J7">
            <v>107422.173043</v>
          </cell>
          <cell r="K7">
            <v>121889.418578</v>
          </cell>
          <cell r="M7">
            <v>10822.040256</v>
          </cell>
          <cell r="N7">
            <v>13118.218130000001</v>
          </cell>
          <cell r="O7">
            <v>15606.725216000001</v>
          </cell>
          <cell r="P7">
            <v>22263.146762999997</v>
          </cell>
          <cell r="Q7">
            <v>26636.005296000003</v>
          </cell>
          <cell r="R7">
            <v>36854.456532000004</v>
          </cell>
          <cell r="S7">
            <v>36568.480366999996</v>
          </cell>
          <cell r="T7">
            <v>36750.220904000002</v>
          </cell>
          <cell r="U7">
            <v>38571.450127999997</v>
          </cell>
          <cell r="V7">
            <v>42168.467410000005</v>
          </cell>
        </row>
        <row r="8">
          <cell r="B8">
            <v>36759.969595000002</v>
          </cell>
          <cell r="C8">
            <v>48072.391812999995</v>
          </cell>
          <cell r="D8">
            <v>60318.433289000001</v>
          </cell>
          <cell r="E8">
            <v>77342.962174</v>
          </cell>
          <cell r="F8">
            <v>88897.233978999997</v>
          </cell>
          <cell r="G8">
            <v>111968.670904</v>
          </cell>
          <cell r="H8">
            <v>71172.182180000003</v>
          </cell>
          <cell r="I8">
            <v>104522.52453900001</v>
          </cell>
          <cell r="J8">
            <v>136348.17291499997</v>
          </cell>
          <cell r="K8">
            <v>136415.58059399997</v>
          </cell>
          <cell r="M8">
            <v>32653.022953999996</v>
          </cell>
          <cell r="N8">
            <v>36232.113226000001</v>
          </cell>
          <cell r="O8">
            <v>43762.721090999999</v>
          </cell>
          <cell r="P8">
            <v>55134.219252999996</v>
          </cell>
          <cell r="Q8">
            <v>71291.608155000009</v>
          </cell>
          <cell r="R8">
            <v>95297.77274</v>
          </cell>
          <cell r="S8">
            <v>79754.709050000005</v>
          </cell>
          <cell r="T8">
            <v>93684.254942</v>
          </cell>
          <cell r="U8">
            <v>123724.36057200001</v>
          </cell>
          <cell r="V8">
            <v>123479.60249399999</v>
          </cell>
        </row>
        <row r="9">
          <cell r="B9">
            <v>6320.2945719999998</v>
          </cell>
          <cell r="C9">
            <v>8133.9285140000002</v>
          </cell>
          <cell r="D9">
            <v>10301.106392</v>
          </cell>
          <cell r="E9">
            <v>11694.099947000002</v>
          </cell>
          <cell r="F9">
            <v>14860.178128</v>
          </cell>
          <cell r="G9">
            <v>21191.784383999999</v>
          </cell>
          <cell r="H9">
            <v>15337.636950000002</v>
          </cell>
          <cell r="I9">
            <v>18247.85644</v>
          </cell>
          <cell r="J9">
            <v>22707.489089000002</v>
          </cell>
          <cell r="K9">
            <v>22896.156021000003</v>
          </cell>
          <cell r="M9">
            <v>9613.3900420000009</v>
          </cell>
          <cell r="N9">
            <v>11516.180648999998</v>
          </cell>
          <cell r="O9">
            <v>16631.231963000002</v>
          </cell>
          <cell r="P9">
            <v>20052.392163</v>
          </cell>
          <cell r="Q9">
            <v>22280.291989999998</v>
          </cell>
          <cell r="R9">
            <v>25538.227806999999</v>
          </cell>
          <cell r="S9">
            <v>24468.691358</v>
          </cell>
          <cell r="T9">
            <v>27898.167590000001</v>
          </cell>
          <cell r="U9">
            <v>30653.333479999998</v>
          </cell>
          <cell r="V9">
            <v>35588.324256</v>
          </cell>
        </row>
        <row r="10">
          <cell r="B10">
            <v>66415.435496000006</v>
          </cell>
          <cell r="C10">
            <v>85693.893321999989</v>
          </cell>
          <cell r="D10">
            <v>102256.53232699999</v>
          </cell>
          <cell r="E10">
            <v>121223.439971</v>
          </cell>
          <cell r="F10">
            <v>150712.00110099997</v>
          </cell>
          <cell r="G10">
            <v>195690.12942799999</v>
          </cell>
          <cell r="H10">
            <v>137669.912067</v>
          </cell>
          <cell r="I10">
            <v>179168.96988699996</v>
          </cell>
          <cell r="J10">
            <v>227084.37961300006</v>
          </cell>
          <cell r="K10">
            <v>245440.847289</v>
          </cell>
          <cell r="M10">
            <v>47733.333021999999</v>
          </cell>
          <cell r="N10">
            <v>61098.447276999999</v>
          </cell>
          <cell r="O10">
            <v>76015.483449000007</v>
          </cell>
          <cell r="P10">
            <v>97201.753536999982</v>
          </cell>
          <cell r="Q10">
            <v>108592.91649800001</v>
          </cell>
          <cell r="R10">
            <v>128628.25955600002</v>
          </cell>
          <cell r="S10">
            <v>104683.20748500001</v>
          </cell>
          <cell r="T10">
            <v>128145.01354500001</v>
          </cell>
          <cell r="U10">
            <v>154072.40786000001</v>
          </cell>
          <cell r="V10">
            <v>168003.22341399998</v>
          </cell>
        </row>
      </sheetData>
      <sheetData sheetId="7">
        <row r="3">
          <cell r="B3">
            <v>29553.939921999998</v>
          </cell>
          <cell r="C3">
            <v>33157.636242</v>
          </cell>
          <cell r="D3">
            <v>34202.231273999998</v>
          </cell>
          <cell r="E3">
            <v>36046.311932999997</v>
          </cell>
          <cell r="F3">
            <v>42693.048068000004</v>
          </cell>
          <cell r="G3">
            <v>48471.848020000005</v>
          </cell>
          <cell r="H3">
            <v>45911.051957000003</v>
          </cell>
          <cell r="I3">
            <v>51471.736526000001</v>
          </cell>
          <cell r="J3">
            <v>58984.694606999998</v>
          </cell>
          <cell r="K3">
            <v>55496.877409999994</v>
          </cell>
          <cell r="M3">
            <v>24538.397530000002</v>
          </cell>
          <cell r="N3">
            <v>28713.352855000001</v>
          </cell>
          <cell r="O3">
            <v>32202.303824000002</v>
          </cell>
          <cell r="P3">
            <v>36457.689868000001</v>
          </cell>
          <cell r="Q3">
            <v>48836.278270999996</v>
          </cell>
          <cell r="R3">
            <v>63283.116041000001</v>
          </cell>
          <cell r="S3">
            <v>56057.516038000002</v>
          </cell>
          <cell r="T3">
            <v>66477.605517999997</v>
          </cell>
          <cell r="U3">
            <v>84502.478778999997</v>
          </cell>
          <cell r="V3">
            <v>85460.023969000002</v>
          </cell>
        </row>
        <row r="4">
          <cell r="B4">
            <v>15332.006305999997</v>
          </cell>
          <cell r="C4">
            <v>17069.951445999999</v>
          </cell>
          <cell r="D4">
            <v>17675.552594999994</v>
          </cell>
          <cell r="E4">
            <v>19247.139738000005</v>
          </cell>
          <cell r="F4">
            <v>22881.113841000002</v>
          </cell>
          <cell r="G4">
            <v>26564.470119999994</v>
          </cell>
          <cell r="H4">
            <v>24584.885713</v>
          </cell>
          <cell r="I4">
            <v>28279.621084999988</v>
          </cell>
          <cell r="J4">
            <v>32850.287649999998</v>
          </cell>
          <cell r="K4">
            <v>30584.898193000001</v>
          </cell>
          <cell r="M4">
            <v>15037.613691999999</v>
          </cell>
          <cell r="N4">
            <v>17091.825917000002</v>
          </cell>
          <cell r="O4">
            <v>19363.586688999996</v>
          </cell>
          <cell r="P4">
            <v>21482.494046000003</v>
          </cell>
          <cell r="Q4">
            <v>29485.875603000004</v>
          </cell>
          <cell r="R4">
            <v>38463.141409000003</v>
          </cell>
          <cell r="S4">
            <v>34515.049766000004</v>
          </cell>
          <cell r="T4">
            <v>42388.231297999992</v>
          </cell>
          <cell r="U4">
            <v>51682.501924999997</v>
          </cell>
          <cell r="V4">
            <v>54541.718604000002</v>
          </cell>
        </row>
        <row r="5">
          <cell r="B5">
            <v>7647.0380520000008</v>
          </cell>
          <cell r="C5">
            <v>8601.0762950000008</v>
          </cell>
          <cell r="D5">
            <v>9345.2635390000014</v>
          </cell>
          <cell r="E5">
            <v>9661.5222639999993</v>
          </cell>
          <cell r="F5">
            <v>11617.699708</v>
          </cell>
          <cell r="G5">
            <v>12911.049536</v>
          </cell>
          <cell r="H5">
            <v>12429.969076000003</v>
          </cell>
          <cell r="I5">
            <v>13775.183992000002</v>
          </cell>
          <cell r="J5">
            <v>15858.089103</v>
          </cell>
          <cell r="K5">
            <v>15926.293361000002</v>
          </cell>
          <cell r="M5">
            <v>7841.8123699999996</v>
          </cell>
          <cell r="N5">
            <v>8797.4951819999987</v>
          </cell>
          <cell r="O5">
            <v>9984.0836639999998</v>
          </cell>
          <cell r="P5">
            <v>11628.423460000004</v>
          </cell>
          <cell r="Q5">
            <v>15379.136019000003</v>
          </cell>
          <cell r="R5">
            <v>20420.603120999993</v>
          </cell>
          <cell r="S5">
            <v>19201.976504999995</v>
          </cell>
          <cell r="T5">
            <v>24570.742749000001</v>
          </cell>
          <cell r="U5">
            <v>28618.438946999999</v>
          </cell>
          <cell r="V5">
            <v>30145.660719</v>
          </cell>
        </row>
        <row r="6">
          <cell r="B6">
            <v>2491.486582</v>
          </cell>
          <cell r="C6">
            <v>2787.6376249999998</v>
          </cell>
          <cell r="D6">
            <v>3202.2159469999997</v>
          </cell>
          <cell r="E6">
            <v>3372.0819200000005</v>
          </cell>
          <cell r="F6">
            <v>3925.5873390000002</v>
          </cell>
          <cell r="G6">
            <v>4792.7416290000001</v>
          </cell>
          <cell r="H6">
            <v>4680.4903860000004</v>
          </cell>
          <cell r="I6">
            <v>4932.971372</v>
          </cell>
          <cell r="J6">
            <v>5768.1544750000003</v>
          </cell>
          <cell r="K6">
            <v>5878.1108860000004</v>
          </cell>
          <cell r="M6">
            <v>898.79107199999999</v>
          </cell>
          <cell r="N6">
            <v>1187.6267230000001</v>
          </cell>
          <cell r="O6">
            <v>1178.8694619999999</v>
          </cell>
          <cell r="P6">
            <v>1749.2683099999999</v>
          </cell>
          <cell r="Q6">
            <v>1981.8403210000001</v>
          </cell>
          <cell r="R6">
            <v>2274.2537950000001</v>
          </cell>
          <cell r="S6">
            <v>2592.9546650000002</v>
          </cell>
          <cell r="T6">
            <v>2727.2174619999996</v>
          </cell>
          <cell r="U6">
            <v>3498.8219050000007</v>
          </cell>
          <cell r="V6">
            <v>3657.9068440000001</v>
          </cell>
        </row>
        <row r="7">
          <cell r="B7">
            <v>2406.5268079999996</v>
          </cell>
          <cell r="C7">
            <v>2665.6206240000006</v>
          </cell>
          <cell r="D7">
            <v>2932.4730520000003</v>
          </cell>
          <cell r="E7">
            <v>3127.5953849999996</v>
          </cell>
          <cell r="F7">
            <v>3698.6855350000001</v>
          </cell>
          <cell r="G7">
            <v>3865.7048119999995</v>
          </cell>
          <cell r="H7">
            <v>3235.2076229999998</v>
          </cell>
          <cell r="I7">
            <v>3615.3184320000005</v>
          </cell>
          <cell r="J7">
            <v>3578.9999680000001</v>
          </cell>
          <cell r="K7">
            <v>3480.4470510000001</v>
          </cell>
          <cell r="M7">
            <v>2330.1665700000003</v>
          </cell>
          <cell r="N7">
            <v>2621.925976</v>
          </cell>
          <cell r="O7">
            <v>2919.3528649999998</v>
          </cell>
          <cell r="P7">
            <v>3557.7981100000006</v>
          </cell>
          <cell r="Q7">
            <v>4493.6422560000001</v>
          </cell>
          <cell r="R7">
            <v>6090.725292000001</v>
          </cell>
          <cell r="S7">
            <v>5588.1080149999989</v>
          </cell>
          <cell r="T7">
            <v>6266.9793269999991</v>
          </cell>
          <cell r="U7">
            <v>8066.5243550000005</v>
          </cell>
          <cell r="V7">
            <v>8478.7716870000004</v>
          </cell>
        </row>
        <row r="8">
          <cell r="B8">
            <v>8344.1992790000004</v>
          </cell>
          <cell r="C8">
            <v>8781.600926000001</v>
          </cell>
          <cell r="D8">
            <v>8659.9861599999986</v>
          </cell>
          <cell r="E8">
            <v>9129.8233689999997</v>
          </cell>
          <cell r="F8">
            <v>10692.132297999997</v>
          </cell>
          <cell r="G8">
            <v>12797.410363000001</v>
          </cell>
          <cell r="H8">
            <v>11858.738791999998</v>
          </cell>
          <cell r="I8">
            <v>14464.663561000001</v>
          </cell>
          <cell r="J8">
            <v>18278.594397000001</v>
          </cell>
          <cell r="K8">
            <v>16556.896193</v>
          </cell>
          <cell r="M8">
            <v>5879.7049360000001</v>
          </cell>
          <cell r="N8">
            <v>6567.5670699999991</v>
          </cell>
          <cell r="O8">
            <v>7576.8506289999996</v>
          </cell>
          <cell r="P8">
            <v>7735.1115999999993</v>
          </cell>
          <cell r="Q8">
            <v>10198.012355999999</v>
          </cell>
          <cell r="R8">
            <v>13749.082429999999</v>
          </cell>
          <cell r="S8">
            <v>12323.672593000001</v>
          </cell>
          <cell r="T8">
            <v>14095.535425999997</v>
          </cell>
          <cell r="U8">
            <v>17970.637932000001</v>
          </cell>
          <cell r="V8">
            <v>19505.942848999999</v>
          </cell>
        </row>
        <row r="9">
          <cell r="B9">
            <v>2914.4150280000003</v>
          </cell>
          <cell r="C9">
            <v>3347.2396940000003</v>
          </cell>
          <cell r="D9">
            <v>3725.6519119999998</v>
          </cell>
          <cell r="E9">
            <v>4046.7260320000005</v>
          </cell>
          <cell r="F9">
            <v>4540.6645670000007</v>
          </cell>
          <cell r="G9">
            <v>5617.3561040000004</v>
          </cell>
          <cell r="H9">
            <v>5338.2960390000007</v>
          </cell>
          <cell r="I9">
            <v>5938.0408219999999</v>
          </cell>
          <cell r="J9">
            <v>6975.4816920000003</v>
          </cell>
          <cell r="K9">
            <v>6997.5575910000007</v>
          </cell>
          <cell r="M9">
            <v>1689.5163770000001</v>
          </cell>
          <cell r="N9">
            <v>1824.7813469999999</v>
          </cell>
          <cell r="O9">
            <v>2146.67137</v>
          </cell>
          <cell r="P9">
            <v>2801.4067769999997</v>
          </cell>
          <cell r="Q9">
            <v>3241.5833860000002</v>
          </cell>
          <cell r="R9">
            <v>4471.9098919999997</v>
          </cell>
          <cell r="S9">
            <v>4598.1462160000001</v>
          </cell>
          <cell r="T9">
            <v>5287.285022</v>
          </cell>
          <cell r="U9">
            <v>6477.8066870000002</v>
          </cell>
          <cell r="V9">
            <v>6332.2905920000003</v>
          </cell>
        </row>
        <row r="10">
          <cell r="B10">
            <v>11182.189910999999</v>
          </cell>
          <cell r="C10">
            <v>12643.632781999999</v>
          </cell>
          <cell r="D10">
            <v>12530.264896999999</v>
          </cell>
          <cell r="E10">
            <v>12565.200656999999</v>
          </cell>
          <cell r="F10">
            <v>14727.173989000001</v>
          </cell>
          <cell r="G10">
            <v>16326.193740999999</v>
          </cell>
          <cell r="H10">
            <v>16135.871622000002</v>
          </cell>
          <cell r="I10">
            <v>17416.96441</v>
          </cell>
          <cell r="J10">
            <v>19795.406819999997</v>
          </cell>
          <cell r="K10">
            <v>19347.071621999999</v>
          </cell>
          <cell r="M10">
            <v>5520.2627649999995</v>
          </cell>
          <cell r="N10">
            <v>6805.173014</v>
          </cell>
          <cell r="O10">
            <v>7707.5181269999994</v>
          </cell>
          <cell r="P10">
            <v>9236.1631800000014</v>
          </cell>
          <cell r="Q10">
            <v>11728.818211</v>
          </cell>
          <cell r="R10">
            <v>13860.830407000001</v>
          </cell>
          <cell r="S10">
            <v>12851.259045000003</v>
          </cell>
          <cell r="T10">
            <v>14572.814033000001</v>
          </cell>
          <cell r="U10">
            <v>18845.205574999996</v>
          </cell>
          <cell r="V10">
            <v>19588.579442000002</v>
          </cell>
        </row>
      </sheetData>
      <sheetData sheetId="8">
        <row r="3">
          <cell r="B3">
            <v>23191.554769000002</v>
          </cell>
          <cell r="C3">
            <v>25397.823204</v>
          </cell>
          <cell r="D3">
            <v>26363.112259000001</v>
          </cell>
          <cell r="E3">
            <v>27902.813995</v>
          </cell>
          <cell r="F3">
            <v>33423.483938999998</v>
          </cell>
          <cell r="G3">
            <v>38557.014860000003</v>
          </cell>
          <cell r="H3">
            <v>38513.615696999994</v>
          </cell>
          <cell r="I3">
            <v>41645.357327999998</v>
          </cell>
          <cell r="J3">
            <v>47395.520689000004</v>
          </cell>
          <cell r="K3">
            <v>44061.854768999998</v>
          </cell>
          <cell r="M3">
            <v>21567.467069999999</v>
          </cell>
          <cell r="N3">
            <v>25237.267097</v>
          </cell>
          <cell r="O3">
            <v>28574.451315000002</v>
          </cell>
          <cell r="P3">
            <v>32363.912495</v>
          </cell>
          <cell r="Q3">
            <v>43415.216092000002</v>
          </cell>
          <cell r="R3">
            <v>57237.771941999999</v>
          </cell>
          <cell r="S3">
            <v>50623.972355999998</v>
          </cell>
          <cell r="T3">
            <v>60034.533547999999</v>
          </cell>
          <cell r="U3">
            <v>77475.638181999995</v>
          </cell>
          <cell r="V3">
            <v>78281.161294000005</v>
          </cell>
        </row>
        <row r="4">
          <cell r="B4">
            <v>12429.820944000001</v>
          </cell>
          <cell r="C4">
            <v>13575.641796</v>
          </cell>
          <cell r="D4">
            <v>14104.618935000004</v>
          </cell>
          <cell r="E4">
            <v>15498.655213</v>
          </cell>
          <cell r="F4">
            <v>18807.323503</v>
          </cell>
          <cell r="G4">
            <v>21978.785887999999</v>
          </cell>
          <cell r="H4">
            <v>21364.289772999997</v>
          </cell>
          <cell r="I4">
            <v>23719.369049000001</v>
          </cell>
          <cell r="J4">
            <v>27047.451518999998</v>
          </cell>
          <cell r="K4">
            <v>24821.100726999994</v>
          </cell>
          <cell r="M4">
            <v>13128.886361999999</v>
          </cell>
          <cell r="N4">
            <v>14907.320576</v>
          </cell>
          <cell r="O4">
            <v>16974.176759999998</v>
          </cell>
          <cell r="P4">
            <v>18932.922405000001</v>
          </cell>
          <cell r="Q4">
            <v>26115.020089000001</v>
          </cell>
          <cell r="R4">
            <v>34431.101201999991</v>
          </cell>
          <cell r="S4">
            <v>30922.587317000001</v>
          </cell>
          <cell r="T4">
            <v>38183.342438000014</v>
          </cell>
          <cell r="U4">
            <v>47434.406526000006</v>
          </cell>
          <cell r="V4">
            <v>50118.453234000008</v>
          </cell>
        </row>
        <row r="5">
          <cell r="B5">
            <v>6226.8433329999998</v>
          </cell>
          <cell r="C5">
            <v>6887.5418520000003</v>
          </cell>
          <cell r="D5">
            <v>7456.9727480000001</v>
          </cell>
          <cell r="E5">
            <v>7843.4209030000011</v>
          </cell>
          <cell r="F5">
            <v>9578.8251280000004</v>
          </cell>
          <cell r="G5">
            <v>10610.663321</v>
          </cell>
          <cell r="H5">
            <v>10580.399866</v>
          </cell>
          <cell r="I5">
            <v>11638.604813</v>
          </cell>
          <cell r="J5">
            <v>13266.539048999997</v>
          </cell>
          <cell r="K5">
            <v>13397.685871000001</v>
          </cell>
          <cell r="M5">
            <v>6803.6244979999992</v>
          </cell>
          <cell r="N5">
            <v>7732.4181790000002</v>
          </cell>
          <cell r="O5">
            <v>8748.5483060000006</v>
          </cell>
          <cell r="P5">
            <v>10166.457674000003</v>
          </cell>
          <cell r="Q5">
            <v>13495.447556000005</v>
          </cell>
          <cell r="R5">
            <v>18159.178599999996</v>
          </cell>
          <cell r="S5">
            <v>17052.37598199999</v>
          </cell>
          <cell r="T5">
            <v>21968.124737000002</v>
          </cell>
          <cell r="U5">
            <v>26241.015928000001</v>
          </cell>
          <cell r="V5">
            <v>27389.565660999997</v>
          </cell>
        </row>
        <row r="6">
          <cell r="B6">
            <v>1954.1777269999998</v>
          </cell>
          <cell r="C6">
            <v>2111.2644599999999</v>
          </cell>
          <cell r="D6">
            <v>2433.3476329999999</v>
          </cell>
          <cell r="E6">
            <v>2540.2396170000002</v>
          </cell>
          <cell r="F6">
            <v>3021.233338</v>
          </cell>
          <cell r="G6">
            <v>3701.6429330000005</v>
          </cell>
          <cell r="H6">
            <v>3693.8777490000002</v>
          </cell>
          <cell r="I6">
            <v>3928.641721</v>
          </cell>
          <cell r="J6">
            <v>4647.5584120000003</v>
          </cell>
          <cell r="K6">
            <v>4676.1832220000006</v>
          </cell>
          <cell r="M6">
            <v>741.50570699999992</v>
          </cell>
          <cell r="N6">
            <v>1014.090677</v>
          </cell>
          <cell r="O6">
            <v>997.32198399999993</v>
          </cell>
          <cell r="P6">
            <v>1547.9787020000001</v>
          </cell>
          <cell r="Q6">
            <v>1738.2750310000001</v>
          </cell>
          <cell r="R6">
            <v>1991.71975</v>
          </cell>
          <cell r="S6">
            <v>2301.3713729999999</v>
          </cell>
          <cell r="T6">
            <v>2384.7725799999998</v>
          </cell>
          <cell r="U6">
            <v>3124.091019</v>
          </cell>
          <cell r="V6">
            <v>3239.1948319999997</v>
          </cell>
        </row>
        <row r="7">
          <cell r="B7">
            <v>751.40392200000008</v>
          </cell>
          <cell r="C7">
            <v>715.63622800000007</v>
          </cell>
          <cell r="D7">
            <v>930.95580799999993</v>
          </cell>
          <cell r="E7">
            <v>861.27715799999999</v>
          </cell>
          <cell r="F7">
            <v>1044.5256770000001</v>
          </cell>
          <cell r="G7">
            <v>1206.4428949999997</v>
          </cell>
          <cell r="H7">
            <v>1423.5015450000003</v>
          </cell>
          <cell r="I7">
            <v>1367.7643409999996</v>
          </cell>
          <cell r="J7">
            <v>1333.0511649999996</v>
          </cell>
          <cell r="K7">
            <v>1140.778129</v>
          </cell>
          <cell r="M7">
            <v>2183.0089010000002</v>
          </cell>
          <cell r="N7">
            <v>2415.3333480000001</v>
          </cell>
          <cell r="O7">
            <v>2695.5143069999999</v>
          </cell>
          <cell r="P7">
            <v>3317.9016329999999</v>
          </cell>
          <cell r="Q7">
            <v>4201.7509340000006</v>
          </cell>
          <cell r="R7">
            <v>5717.0578940000005</v>
          </cell>
          <cell r="S7">
            <v>5190.0942460000006</v>
          </cell>
          <cell r="T7">
            <v>5833.0371530000002</v>
          </cell>
          <cell r="U7">
            <v>7566.1888690000005</v>
          </cell>
          <cell r="V7">
            <v>7973.1232540000001</v>
          </cell>
        </row>
        <row r="8">
          <cell r="B8">
            <v>6749.5833870000006</v>
          </cell>
          <cell r="C8">
            <v>6684.2290550000007</v>
          </cell>
          <cell r="D8">
            <v>6649.0698899999988</v>
          </cell>
          <cell r="E8">
            <v>6944.0095139999985</v>
          </cell>
          <cell r="F8">
            <v>8280.2926209999987</v>
          </cell>
          <cell r="G8">
            <v>10143.628811</v>
          </cell>
          <cell r="H8">
            <v>10128.072559999999</v>
          </cell>
          <cell r="I8">
            <v>11732.215806</v>
          </cell>
          <cell r="J8">
            <v>14496.204846000001</v>
          </cell>
          <cell r="K8">
            <v>12684.346458</v>
          </cell>
          <cell r="M8">
            <v>5333.0791760000002</v>
          </cell>
          <cell r="N8">
            <v>5936.7137380000004</v>
          </cell>
          <cell r="O8">
            <v>6971.7916949999999</v>
          </cell>
          <cell r="P8">
            <v>7293.6180880000002</v>
          </cell>
          <cell r="Q8">
            <v>9584.4661190000006</v>
          </cell>
          <cell r="R8">
            <v>12869.889510999999</v>
          </cell>
          <cell r="S8">
            <v>11634.734202000001</v>
          </cell>
          <cell r="T8">
            <v>13282.348812000002</v>
          </cell>
          <cell r="U8">
            <v>16916.773461000001</v>
          </cell>
          <cell r="V8">
            <v>18480.397894000002</v>
          </cell>
        </row>
        <row r="9">
          <cell r="B9">
            <v>2228.6453020000004</v>
          </cell>
          <cell r="C9">
            <v>2538.7364469999998</v>
          </cell>
          <cell r="D9">
            <v>2822.0032470000001</v>
          </cell>
          <cell r="E9">
            <v>3134.2495900000004</v>
          </cell>
          <cell r="F9">
            <v>3481.7278420000002</v>
          </cell>
          <cell r="G9">
            <v>4338.7347949999994</v>
          </cell>
          <cell r="H9">
            <v>4192.4362270000001</v>
          </cell>
          <cell r="I9">
            <v>4762.9841639999995</v>
          </cell>
          <cell r="J9">
            <v>5598.1519230000004</v>
          </cell>
          <cell r="K9">
            <v>5619.8330249999999</v>
          </cell>
          <cell r="M9">
            <v>1430.5262710000002</v>
          </cell>
          <cell r="N9">
            <v>1621.8771719999997</v>
          </cell>
          <cell r="O9">
            <v>1879.8025719999998</v>
          </cell>
          <cell r="P9">
            <v>2469.2956239999999</v>
          </cell>
          <cell r="Q9">
            <v>2826.7677049999998</v>
          </cell>
          <cell r="R9">
            <v>4077.596669</v>
          </cell>
          <cell r="S9">
            <v>4268.6726189999999</v>
          </cell>
          <cell r="T9">
            <v>4929.7533940000003</v>
          </cell>
          <cell r="U9">
            <v>6142.4596629999996</v>
          </cell>
          <cell r="V9">
            <v>5973.6709410000003</v>
          </cell>
        </row>
        <row r="10">
          <cell r="B10">
            <v>9312.5131360000014</v>
          </cell>
          <cell r="C10">
            <v>10235.217866000001</v>
          </cell>
          <cell r="D10">
            <v>10157.852905</v>
          </cell>
          <cell r="E10">
            <v>10271.673161000002</v>
          </cell>
          <cell r="F10">
            <v>12067.723314999999</v>
          </cell>
          <cell r="G10">
            <v>13560.469619</v>
          </cell>
          <cell r="H10">
            <v>13825.332340999999</v>
          </cell>
          <cell r="I10">
            <v>14373.434113000001</v>
          </cell>
          <cell r="J10">
            <v>16322.054391</v>
          </cell>
          <cell r="K10">
            <v>15940.834782</v>
          </cell>
          <cell r="M10">
            <v>4822.9862689999991</v>
          </cell>
          <cell r="N10">
            <v>5960.7445600000001</v>
          </cell>
          <cell r="O10">
            <v>6862.4070499999998</v>
          </cell>
          <cell r="P10">
            <v>8155.843398</v>
          </cell>
          <cell r="Q10">
            <v>10419.078903000001</v>
          </cell>
          <cell r="R10">
            <v>12599.101038000001</v>
          </cell>
          <cell r="S10">
            <v>11764.64258</v>
          </cell>
          <cell r="T10">
            <v>13223.279010999999</v>
          </cell>
          <cell r="U10">
            <v>17041.705267999998</v>
          </cell>
          <cell r="V10">
            <v>17751.567881999999</v>
          </cell>
        </row>
      </sheetData>
      <sheetData sheetId="9">
        <row r="3">
          <cell r="B3">
            <v>99027.140063999992</v>
          </cell>
          <cell r="C3">
            <v>139270.312213</v>
          </cell>
          <cell r="D3">
            <v>193278.59804499999</v>
          </cell>
          <cell r="E3">
            <v>257583.87287700002</v>
          </cell>
          <cell r="F3">
            <v>299558.43883</v>
          </cell>
          <cell r="G3">
            <v>414231.41992000001</v>
          </cell>
          <cell r="H3">
            <v>254029.997363</v>
          </cell>
          <cell r="I3">
            <v>341623.03489600006</v>
          </cell>
          <cell r="J3">
            <v>393951.52850499999</v>
          </cell>
          <cell r="K3">
            <v>432878.20093699999</v>
          </cell>
          <cell r="M3">
            <v>14693.434346</v>
          </cell>
          <cell r="N3">
            <v>12926.186175000001</v>
          </cell>
          <cell r="O3">
            <v>25729.816591999999</v>
          </cell>
          <cell r="P3">
            <v>41960.212120999997</v>
          </cell>
          <cell r="Q3">
            <v>42243.750264000002</v>
          </cell>
          <cell r="R3">
            <v>56508.812714</v>
          </cell>
          <cell r="S3">
            <v>42990.393781999999</v>
          </cell>
          <cell r="T3">
            <v>56501.008700000006</v>
          </cell>
          <cell r="U3">
            <v>76742.194866999998</v>
          </cell>
          <cell r="V3">
            <v>81512.782684999998</v>
          </cell>
        </row>
        <row r="4">
          <cell r="B4">
            <v>46570.119505999995</v>
          </cell>
          <cell r="C4">
            <v>67230.561214999994</v>
          </cell>
          <cell r="D4">
            <v>93422.015515000006</v>
          </cell>
          <cell r="E4">
            <v>126624.232781</v>
          </cell>
          <cell r="F4">
            <v>145284.495704</v>
          </cell>
          <cell r="G4">
            <v>194943.03283800001</v>
          </cell>
          <cell r="H4">
            <v>116534.89655600001</v>
          </cell>
          <cell r="I4">
            <v>160976.43383200004</v>
          </cell>
          <cell r="J4">
            <v>171475.28632000001</v>
          </cell>
          <cell r="K4">
            <v>212957.72065399995</v>
          </cell>
          <cell r="M4">
            <v>8612.9061350000011</v>
          </cell>
          <cell r="N4">
            <v>8770.8562250000014</v>
          </cell>
          <cell r="O4">
            <v>16313.960138999999</v>
          </cell>
          <cell r="P4">
            <v>25315.089798000005</v>
          </cell>
          <cell r="Q4">
            <v>28674.190701000007</v>
          </cell>
          <cell r="R4">
            <v>39192.211140000007</v>
          </cell>
          <cell r="S4">
            <v>26612.437751999994</v>
          </cell>
          <cell r="T4">
            <v>35964.028404999997</v>
          </cell>
          <cell r="U4">
            <v>49577.418607000007</v>
          </cell>
          <cell r="V4">
            <v>53392.146683000006</v>
          </cell>
        </row>
        <row r="5">
          <cell r="B5">
            <v>20805.728085000006</v>
          </cell>
          <cell r="C5">
            <v>29827.247720000007</v>
          </cell>
          <cell r="D5">
            <v>43875.668026000007</v>
          </cell>
          <cell r="E5">
            <v>59465.886727000005</v>
          </cell>
          <cell r="F5">
            <v>69314.419819999996</v>
          </cell>
          <cell r="G5">
            <v>95458.229740999988</v>
          </cell>
          <cell r="H5">
            <v>60425.639430000003</v>
          </cell>
          <cell r="I5">
            <v>78130.650254999986</v>
          </cell>
          <cell r="J5">
            <v>58740.689384999998</v>
          </cell>
          <cell r="K5">
            <v>96857.282813000027</v>
          </cell>
          <cell r="M5">
            <v>3798.4974360000006</v>
          </cell>
          <cell r="N5">
            <v>3486.825758</v>
          </cell>
          <cell r="O5">
            <v>8082.4100539999999</v>
          </cell>
          <cell r="P5">
            <v>13324.136855999997</v>
          </cell>
          <cell r="Q5">
            <v>11531.619349000004</v>
          </cell>
          <cell r="R5">
            <v>13237.626713000001</v>
          </cell>
          <cell r="S5">
            <v>9100.6912359999988</v>
          </cell>
          <cell r="T5">
            <v>13483.943275</v>
          </cell>
          <cell r="U5">
            <v>12913.392567999997</v>
          </cell>
          <cell r="V5">
            <v>16572.687632000001</v>
          </cell>
        </row>
        <row r="6">
          <cell r="B6">
            <v>494.97776799999997</v>
          </cell>
          <cell r="C6">
            <v>895.05598599999996</v>
          </cell>
          <cell r="D6">
            <v>714.10398899999996</v>
          </cell>
          <cell r="E6">
            <v>664.75615500000004</v>
          </cell>
          <cell r="F6">
            <v>745.10959200000002</v>
          </cell>
          <cell r="G6">
            <v>823.99418800000012</v>
          </cell>
          <cell r="H6">
            <v>689.81692100000009</v>
          </cell>
          <cell r="I6">
            <v>1034.077092</v>
          </cell>
          <cell r="J6">
            <v>1437.491227</v>
          </cell>
          <cell r="K6">
            <v>961.42011000000002</v>
          </cell>
          <cell r="M6">
            <v>992.83232199999998</v>
          </cell>
          <cell r="N6">
            <v>575.41150300000004</v>
          </cell>
          <cell r="O6">
            <v>1536.0734640000001</v>
          </cell>
          <cell r="P6">
            <v>2231.4809130000003</v>
          </cell>
          <cell r="Q6">
            <v>2086.6694849999999</v>
          </cell>
          <cell r="R6">
            <v>2357.7195699999997</v>
          </cell>
          <cell r="S6">
            <v>1782.045486</v>
          </cell>
          <cell r="T6">
            <v>3058.8823829999997</v>
          </cell>
          <cell r="U6">
            <v>2585.8459809999999</v>
          </cell>
          <cell r="V6">
            <v>4396.4281519999995</v>
          </cell>
        </row>
        <row r="7">
          <cell r="B7">
            <v>17006.854985999998</v>
          </cell>
          <cell r="C7">
            <v>24859.822511999999</v>
          </cell>
          <cell r="D7">
            <v>38855.327449000004</v>
          </cell>
          <cell r="E7">
            <v>54351.440198999997</v>
          </cell>
          <cell r="F7">
            <v>63636.651671999993</v>
          </cell>
          <cell r="G7">
            <v>106095.72794099999</v>
          </cell>
          <cell r="H7">
            <v>61700.001029999999</v>
          </cell>
          <cell r="I7">
            <v>82734.764514999988</v>
          </cell>
          <cell r="J7">
            <v>101372.45903200001</v>
          </cell>
          <cell r="K7">
            <v>115742.82719499998</v>
          </cell>
          <cell r="M7">
            <v>741.63725699999986</v>
          </cell>
          <cell r="N7">
            <v>495.62743099999994</v>
          </cell>
          <cell r="O7">
            <v>698.04203500000006</v>
          </cell>
          <cell r="P7">
            <v>2534.8994739999998</v>
          </cell>
          <cell r="Q7">
            <v>1954.698011</v>
          </cell>
          <cell r="R7">
            <v>2408.9180219999998</v>
          </cell>
          <cell r="S7">
            <v>5597.4077820000002</v>
          </cell>
          <cell r="T7">
            <v>5699.4460230000004</v>
          </cell>
          <cell r="U7">
            <v>4030.7200610000004</v>
          </cell>
          <cell r="V7">
            <v>3651.0375370000006</v>
          </cell>
        </row>
        <row r="8">
          <cell r="B8">
            <v>25286.762095000002</v>
          </cell>
          <cell r="C8">
            <v>35931.388800000001</v>
          </cell>
          <cell r="D8">
            <v>47572.837435999994</v>
          </cell>
          <cell r="E8">
            <v>64264.983162000004</v>
          </cell>
          <cell r="F8">
            <v>72931.917979000005</v>
          </cell>
          <cell r="G8">
            <v>94184.249225999985</v>
          </cell>
          <cell r="H8">
            <v>54816.087199000001</v>
          </cell>
          <cell r="I8">
            <v>83621.596559000012</v>
          </cell>
          <cell r="J8">
            <v>113164.15100400001</v>
          </cell>
          <cell r="K8">
            <v>115132.59909700001</v>
          </cell>
          <cell r="M8">
            <v>3206.184714</v>
          </cell>
          <cell r="N8">
            <v>3338.9070670000006</v>
          </cell>
          <cell r="O8">
            <v>5128.0128919999997</v>
          </cell>
          <cell r="P8">
            <v>10278.348737999999</v>
          </cell>
          <cell r="Q8">
            <v>12848.184997</v>
          </cell>
          <cell r="R8">
            <v>19000.238800999996</v>
          </cell>
          <cell r="S8">
            <v>13035.135531</v>
          </cell>
          <cell r="T8">
            <v>16558.548561</v>
          </cell>
          <cell r="U8">
            <v>27822.070761999999</v>
          </cell>
          <cell r="V8">
            <v>26343.721305999996</v>
          </cell>
        </row>
        <row r="9">
          <cell r="B9">
            <v>2413.8040310000001</v>
          </cell>
          <cell r="C9">
            <v>3588.7880540000001</v>
          </cell>
          <cell r="D9">
            <v>5143.4166800000003</v>
          </cell>
          <cell r="E9">
            <v>5764.7550860000001</v>
          </cell>
          <cell r="F9">
            <v>8271.879218</v>
          </cell>
          <cell r="G9">
            <v>12648.610871999999</v>
          </cell>
          <cell r="H9">
            <v>7343.7300160000004</v>
          </cell>
          <cell r="I9">
            <v>9042.3731260000004</v>
          </cell>
          <cell r="J9">
            <v>13172.853420000001</v>
          </cell>
          <cell r="K9">
            <v>13020.204933000001</v>
          </cell>
          <cell r="M9">
            <v>1018.959292</v>
          </cell>
          <cell r="N9">
            <v>441.02236500000004</v>
          </cell>
          <cell r="O9">
            <v>1984.9499069999999</v>
          </cell>
          <cell r="P9">
            <v>3057.3309940000004</v>
          </cell>
          <cell r="Q9">
            <v>2687.9992429999998</v>
          </cell>
          <cell r="R9">
            <v>1878.4917529999998</v>
          </cell>
          <cell r="S9">
            <v>1489.5361309999998</v>
          </cell>
          <cell r="T9">
            <v>2339.0808360000001</v>
          </cell>
          <cell r="U9">
            <v>1564.7564050000001</v>
          </cell>
          <cell r="V9">
            <v>3378.810097</v>
          </cell>
        </row>
        <row r="10">
          <cell r="B10">
            <v>22082.219387000001</v>
          </cell>
          <cell r="C10">
            <v>31458.193047000004</v>
          </cell>
          <cell r="D10">
            <v>44365.182454000002</v>
          </cell>
          <cell r="E10">
            <v>60752.506348999996</v>
          </cell>
          <cell r="F10">
            <v>78507.854634999996</v>
          </cell>
          <cell r="G10">
            <v>115363.564211</v>
          </cell>
          <cell r="H10">
            <v>72338.346632999979</v>
          </cell>
          <cell r="I10">
            <v>98774.825189999989</v>
          </cell>
          <cell r="J10">
            <v>119191.71142200001</v>
          </cell>
          <cell r="K10">
            <v>125905.56549000001</v>
          </cell>
          <cell r="M10">
            <v>4894.7357340000008</v>
          </cell>
          <cell r="N10">
            <v>3443.1275400000004</v>
          </cell>
          <cell r="O10">
            <v>8107.2526519999992</v>
          </cell>
          <cell r="P10">
            <v>14462.185645</v>
          </cell>
          <cell r="Q10">
            <v>10924.684113000001</v>
          </cell>
          <cell r="R10">
            <v>14693.389562</v>
          </cell>
          <cell r="S10">
            <v>10203.799041</v>
          </cell>
          <cell r="T10">
            <v>14539.647773999999</v>
          </cell>
          <cell r="U10">
            <v>18426.893412000001</v>
          </cell>
          <cell r="V10">
            <v>21762.811523</v>
          </cell>
        </row>
      </sheetData>
      <sheetData sheetId="10">
        <row r="3">
          <cell r="B3">
            <v>86150.404658000014</v>
          </cell>
          <cell r="C3">
            <v>120473.03934900001</v>
          </cell>
          <cell r="D3">
            <v>170056.345386</v>
          </cell>
          <cell r="E3">
            <v>226044.22075799998</v>
          </cell>
          <cell r="F3">
            <v>258667.62427100001</v>
          </cell>
          <cell r="G3">
            <v>360532.759739</v>
          </cell>
          <cell r="H3">
            <v>220639.75846399998</v>
          </cell>
          <cell r="I3">
            <v>291790.11023500003</v>
          </cell>
          <cell r="J3">
            <v>333324.39678200003</v>
          </cell>
          <cell r="K3">
            <v>378613.12888099998</v>
          </cell>
          <cell r="M3">
            <v>12188.79263</v>
          </cell>
          <cell r="N3">
            <v>9403.1537719999997</v>
          </cell>
          <cell r="O3">
            <v>21260.781728999998</v>
          </cell>
          <cell r="P3">
            <v>35647.819652000006</v>
          </cell>
          <cell r="Q3">
            <v>34018.501152999997</v>
          </cell>
          <cell r="R3">
            <v>45027.130476999999</v>
          </cell>
          <cell r="S3">
            <v>35990.680568000003</v>
          </cell>
          <cell r="T3">
            <v>46237.454980999995</v>
          </cell>
          <cell r="U3">
            <v>64457.849156999997</v>
          </cell>
          <cell r="V3">
            <v>70741.873011000003</v>
          </cell>
        </row>
        <row r="4">
          <cell r="B4">
            <v>43905.20392900001</v>
          </cell>
          <cell r="C4">
            <v>63744.824786999998</v>
          </cell>
          <cell r="D4">
            <v>89137.231610000003</v>
          </cell>
          <cell r="E4">
            <v>121309.85560300002</v>
          </cell>
          <cell r="F4">
            <v>138197.96591100001</v>
          </cell>
          <cell r="G4">
            <v>184418.93273199999</v>
          </cell>
          <cell r="H4">
            <v>110877.16918900001</v>
          </cell>
          <cell r="I4">
            <v>153193.09845100003</v>
          </cell>
          <cell r="J4">
            <v>161344.49755999999</v>
          </cell>
          <cell r="K4">
            <v>202112.63343600006</v>
          </cell>
          <cell r="M4">
            <v>7247.8825559999996</v>
          </cell>
          <cell r="N4">
            <v>6892.3969750000015</v>
          </cell>
          <cell r="O4">
            <v>13687.261978999999</v>
          </cell>
          <cell r="P4">
            <v>21402.826754999998</v>
          </cell>
          <cell r="Q4">
            <v>24058.342248999998</v>
          </cell>
          <cell r="R4">
            <v>31642.738649999992</v>
          </cell>
          <cell r="S4">
            <v>22315.279531</v>
          </cell>
          <cell r="T4">
            <v>29535.061145</v>
          </cell>
          <cell r="U4">
            <v>42242.278655999995</v>
          </cell>
          <cell r="V4">
            <v>46825.175635</v>
          </cell>
        </row>
        <row r="5">
          <cell r="B5">
            <v>19146.044714</v>
          </cell>
          <cell r="C5">
            <v>27072.771252999999</v>
          </cell>
          <cell r="D5">
            <v>39901.598867000001</v>
          </cell>
          <cell r="E5">
            <v>54242.273846999997</v>
          </cell>
          <cell r="F5">
            <v>62220.306059999995</v>
          </cell>
          <cell r="G5">
            <v>86134.853218999997</v>
          </cell>
          <cell r="H5">
            <v>53936.600119000002</v>
          </cell>
          <cell r="I5">
            <v>67065.62200399999</v>
          </cell>
          <cell r="J5">
            <v>45689.088340000009</v>
          </cell>
          <cell r="K5">
            <v>84708.71336200001</v>
          </cell>
          <cell r="M5">
            <v>3019.594756</v>
          </cell>
          <cell r="N5">
            <v>2317.1551440000003</v>
          </cell>
          <cell r="O5">
            <v>6385.2416820000017</v>
          </cell>
          <cell r="P5">
            <v>10724.015853999999</v>
          </cell>
          <cell r="Q5">
            <v>8551.5466460000007</v>
          </cell>
          <cell r="R5">
            <v>8905.4801279999992</v>
          </cell>
          <cell r="S5">
            <v>6297.296264999999</v>
          </cell>
          <cell r="T5">
            <v>9314.6643930000009</v>
          </cell>
          <cell r="U5">
            <v>8882.3860139999997</v>
          </cell>
          <cell r="V5">
            <v>12980.075367999998</v>
          </cell>
        </row>
        <row r="6">
          <cell r="B6">
            <v>344.40727700000002</v>
          </cell>
          <cell r="C6">
            <v>696.56962899999996</v>
          </cell>
          <cell r="D6">
            <v>430.926131</v>
          </cell>
          <cell r="E6">
            <v>275.424306</v>
          </cell>
          <cell r="F6">
            <v>237.559056</v>
          </cell>
          <cell r="G6">
            <v>294.29447099999999</v>
          </cell>
          <cell r="H6">
            <v>272.27718099999998</v>
          </cell>
          <cell r="I6">
            <v>299.81044099999997</v>
          </cell>
          <cell r="J6">
            <v>314.07922799999994</v>
          </cell>
          <cell r="K6">
            <v>140.782162</v>
          </cell>
          <cell r="M6">
            <v>767.14346499999999</v>
          </cell>
          <cell r="N6">
            <v>299.538049</v>
          </cell>
          <cell r="O6">
            <v>1304.6902930000001</v>
          </cell>
          <cell r="P6">
            <v>2000.6111280000002</v>
          </cell>
          <cell r="Q6">
            <v>1741.09563</v>
          </cell>
          <cell r="R6">
            <v>2106.3576870000002</v>
          </cell>
          <cell r="S6">
            <v>1560.546509</v>
          </cell>
          <cell r="T6">
            <v>2794.1052810000001</v>
          </cell>
          <cell r="U6">
            <v>2300.418079</v>
          </cell>
          <cell r="V6">
            <v>4029.844196</v>
          </cell>
        </row>
        <row r="7">
          <cell r="B7">
            <v>16427.191126999998</v>
          </cell>
          <cell r="C7">
            <v>23789.0988</v>
          </cell>
          <cell r="D7">
            <v>37657.480713999998</v>
          </cell>
          <cell r="E7">
            <v>52736.054081999995</v>
          </cell>
          <cell r="F7">
            <v>61080.704776999999</v>
          </cell>
          <cell r="G7">
            <v>100577.08006800001</v>
          </cell>
          <cell r="H7">
            <v>58849.706330999994</v>
          </cell>
          <cell r="I7">
            <v>76943.643979000015</v>
          </cell>
          <cell r="J7">
            <v>95005.946443000008</v>
          </cell>
          <cell r="K7">
            <v>110073.28487500001</v>
          </cell>
          <cell r="M7">
            <v>646.62927200000001</v>
          </cell>
          <cell r="N7">
            <v>378.66949399999999</v>
          </cell>
          <cell r="O7">
            <v>588.70402100000001</v>
          </cell>
          <cell r="P7">
            <v>2402.943659</v>
          </cell>
          <cell r="Q7">
            <v>1728.817454</v>
          </cell>
          <cell r="R7">
            <v>1942.3876839999998</v>
          </cell>
          <cell r="S7">
            <v>5325.0996879999993</v>
          </cell>
          <cell r="T7">
            <v>5318.3065929999993</v>
          </cell>
          <cell r="U7">
            <v>3599.3342539999999</v>
          </cell>
          <cell r="V7">
            <v>3262.0571439999999</v>
          </cell>
        </row>
        <row r="8">
          <cell r="B8">
            <v>24213.129223</v>
          </cell>
          <cell r="C8">
            <v>34690.518223999999</v>
          </cell>
          <cell r="D8">
            <v>46048.180740000003</v>
          </cell>
          <cell r="E8">
            <v>62487.786077999997</v>
          </cell>
          <cell r="F8">
            <v>70826.980742</v>
          </cell>
          <cell r="G8">
            <v>91279.246492999984</v>
          </cell>
          <cell r="H8">
            <v>53062.649783999994</v>
          </cell>
          <cell r="I8">
            <v>81429.374433000005</v>
          </cell>
          <cell r="J8">
            <v>110291.626118</v>
          </cell>
          <cell r="K8">
            <v>111431.792437</v>
          </cell>
          <cell r="M8">
            <v>2898.9412899999998</v>
          </cell>
          <cell r="N8">
            <v>2972.7220389999998</v>
          </cell>
          <cell r="O8">
            <v>4605.3371039999993</v>
          </cell>
          <cell r="P8">
            <v>9628.4892979999986</v>
          </cell>
          <cell r="Q8">
            <v>11984.946977000001</v>
          </cell>
          <cell r="R8">
            <v>18105.895120999998</v>
          </cell>
          <cell r="S8">
            <v>12285.232667999997</v>
          </cell>
          <cell r="T8">
            <v>15414.41187</v>
          </cell>
          <cell r="U8">
            <v>26464.741661</v>
          </cell>
          <cell r="V8">
            <v>25080.470898999996</v>
          </cell>
        </row>
        <row r="9">
          <cell r="B9">
            <v>2328.3634419999998</v>
          </cell>
          <cell r="C9">
            <v>3481.4112139999997</v>
          </cell>
          <cell r="D9">
            <v>4972.7060429999992</v>
          </cell>
          <cell r="E9">
            <v>5550.0357969999995</v>
          </cell>
          <cell r="F9">
            <v>8001.2513529999997</v>
          </cell>
          <cell r="G9">
            <v>12315.442243</v>
          </cell>
          <cell r="H9">
            <v>7189.9097739999997</v>
          </cell>
          <cell r="I9">
            <v>8826.677377</v>
          </cell>
          <cell r="J9">
            <v>12866.490527</v>
          </cell>
          <cell r="K9">
            <v>12719.886833</v>
          </cell>
          <cell r="M9">
            <v>909.31535599999995</v>
          </cell>
          <cell r="N9">
            <v>270.31163099999998</v>
          </cell>
          <cell r="O9">
            <v>1809.5397470000003</v>
          </cell>
          <cell r="P9">
            <v>2803.4397649999996</v>
          </cell>
          <cell r="Q9">
            <v>2348.5331149999997</v>
          </cell>
          <cell r="R9">
            <v>1589.1724370000002</v>
          </cell>
          <cell r="S9">
            <v>1170.6838970000001</v>
          </cell>
          <cell r="T9">
            <v>2050.0331300000003</v>
          </cell>
          <cell r="U9">
            <v>1251.5694239999998</v>
          </cell>
          <cell r="V9">
            <v>3089.9935809999997</v>
          </cell>
        </row>
        <row r="10">
          <cell r="B10">
            <v>12353.556242000002</v>
          </cell>
          <cell r="C10">
            <v>17011.393639999995</v>
          </cell>
          <cell r="D10">
            <v>26482.105241000005</v>
          </cell>
          <cell r="E10">
            <v>36035.014093999998</v>
          </cell>
          <cell r="F10">
            <v>46823.774815999997</v>
          </cell>
          <cell r="G10">
            <v>75908.931360000017</v>
          </cell>
          <cell r="H10">
            <v>45984.214086999993</v>
          </cell>
          <cell r="I10">
            <v>58884.963348000005</v>
          </cell>
          <cell r="J10">
            <v>70690.925308999998</v>
          </cell>
          <cell r="K10">
            <v>84096.988913000008</v>
          </cell>
          <cell r="M10">
            <v>3997.6003110000001</v>
          </cell>
          <cell r="N10">
            <v>2120.694982</v>
          </cell>
          <cell r="O10">
            <v>6613.1037630000001</v>
          </cell>
          <cell r="P10">
            <v>12538.229083999999</v>
          </cell>
          <cell r="Q10">
            <v>7968.7811409999995</v>
          </cell>
          <cell r="R10">
            <v>11531.936081000002</v>
          </cell>
          <cell r="S10">
            <v>8110.6068060000007</v>
          </cell>
          <cell r="T10">
            <v>11465.446026</v>
          </cell>
          <cell r="U10">
            <v>14404.338107</v>
          </cell>
          <cell r="V10">
            <v>18239.929569</v>
          </cell>
        </row>
      </sheetData>
      <sheetData sheetId="11">
        <row r="3">
          <cell r="B3">
            <v>52262.629475000002</v>
          </cell>
          <cell r="C3">
            <v>63115.710939000004</v>
          </cell>
          <cell r="D3">
            <v>68063.987141999998</v>
          </cell>
          <cell r="E3">
            <v>74857.450226999994</v>
          </cell>
          <cell r="F3">
            <v>89917.593892000004</v>
          </cell>
          <cell r="G3">
            <v>103624.39290199999</v>
          </cell>
          <cell r="H3">
            <v>79549.86486300001</v>
          </cell>
          <cell r="I3">
            <v>95109.882900000011</v>
          </cell>
          <cell r="J3">
            <v>105351.33289300001</v>
          </cell>
          <cell r="K3">
            <v>96536.016761000006</v>
          </cell>
          <cell r="M3">
            <v>111892.26875800001</v>
          </cell>
          <cell r="N3">
            <v>139575.077823</v>
          </cell>
          <cell r="O3">
            <v>163685.14798100002</v>
          </cell>
          <cell r="P3">
            <v>192270.429627</v>
          </cell>
          <cell r="Q3">
            <v>237728.39121399997</v>
          </cell>
          <cell r="R3">
            <v>292278.15484899998</v>
          </cell>
          <cell r="S3">
            <v>259805.18642899999</v>
          </cell>
          <cell r="T3">
            <v>289458.23498400004</v>
          </cell>
          <cell r="U3">
            <v>318661.47434299998</v>
          </cell>
          <cell r="V3">
            <v>333178.92290000001</v>
          </cell>
        </row>
        <row r="4">
          <cell r="B4">
            <v>21625.668297</v>
          </cell>
          <cell r="C4">
            <v>25812.110370999999</v>
          </cell>
          <cell r="D4">
            <v>27581.698186999998</v>
          </cell>
          <cell r="E4">
            <v>31847.902304999996</v>
          </cell>
          <cell r="F4">
            <v>38904.922896999989</v>
          </cell>
          <cell r="G4">
            <v>45797.439855000004</v>
          </cell>
          <cell r="H4">
            <v>35208.993242999997</v>
          </cell>
          <cell r="I4">
            <v>41640.904894000007</v>
          </cell>
          <cell r="J4">
            <v>45498.205227999999</v>
          </cell>
          <cell r="K4">
            <v>43524.191197</v>
          </cell>
          <cell r="M4">
            <v>60572.839546999989</v>
          </cell>
          <cell r="N4">
            <v>71935.378733999998</v>
          </cell>
          <cell r="O4">
            <v>84050.877036999984</v>
          </cell>
          <cell r="P4">
            <v>98927.353912999984</v>
          </cell>
          <cell r="Q4">
            <v>124780.38699599999</v>
          </cell>
          <cell r="R4">
            <v>157127.60650299999</v>
          </cell>
          <cell r="S4">
            <v>142979.67975499999</v>
          </cell>
          <cell r="T4">
            <v>156956.24711599998</v>
          </cell>
          <cell r="U4">
            <v>168223.02193399996</v>
          </cell>
          <cell r="V4">
            <v>175505.42715299991</v>
          </cell>
        </row>
        <row r="5">
          <cell r="B5">
            <v>8734.2099350000008</v>
          </cell>
          <cell r="C5">
            <v>10826.283923000001</v>
          </cell>
          <cell r="D5">
            <v>11870.421131999999</v>
          </cell>
          <cell r="E5">
            <v>14298.853975000005</v>
          </cell>
          <cell r="F5">
            <v>16599.872926999997</v>
          </cell>
          <cell r="G5">
            <v>19227.876598000003</v>
          </cell>
          <cell r="H5">
            <v>14734.368780000003</v>
          </cell>
          <cell r="I5">
            <v>17603.166343999997</v>
          </cell>
          <cell r="J5">
            <v>18122.355557999996</v>
          </cell>
          <cell r="K5">
            <v>17603.215759999999</v>
          </cell>
          <cell r="M5">
            <v>26947.267448999999</v>
          </cell>
          <cell r="N5">
            <v>34050.965741000007</v>
          </cell>
          <cell r="O5">
            <v>41302.741538000017</v>
          </cell>
          <cell r="P5">
            <v>49214.872861999997</v>
          </cell>
          <cell r="Q5">
            <v>60873.350027999986</v>
          </cell>
          <cell r="R5">
            <v>77031.504685999986</v>
          </cell>
          <cell r="S5">
            <v>74999.25224999999</v>
          </cell>
          <cell r="T5">
            <v>80301.472919000007</v>
          </cell>
          <cell r="U5">
            <v>73500.525998000012</v>
          </cell>
          <cell r="V5">
            <v>87932.136620999998</v>
          </cell>
        </row>
        <row r="6">
          <cell r="B6">
            <v>852.56824999999992</v>
          </cell>
          <cell r="C6">
            <v>1031.230683</v>
          </cell>
          <cell r="D6">
            <v>1154.4782989999999</v>
          </cell>
          <cell r="E6">
            <v>1319.2191479999999</v>
          </cell>
          <cell r="F6">
            <v>1481.34097</v>
          </cell>
          <cell r="G6">
            <v>2236.0192439999996</v>
          </cell>
          <cell r="H6">
            <v>1753.6953639999999</v>
          </cell>
          <cell r="I6">
            <v>1564.6311340000002</v>
          </cell>
          <cell r="J6">
            <v>2068.9665989999999</v>
          </cell>
          <cell r="K6">
            <v>2304.0407320000004</v>
          </cell>
          <cell r="M6">
            <v>4299.6303160000007</v>
          </cell>
          <cell r="N6">
            <v>5540.2242509999996</v>
          </cell>
          <cell r="O6">
            <v>6945.6337609999991</v>
          </cell>
          <cell r="P6">
            <v>8138.2007940000012</v>
          </cell>
          <cell r="Q6">
            <v>10780.738982000001</v>
          </cell>
          <cell r="R6">
            <v>13276.999635000002</v>
          </cell>
          <cell r="S6">
            <v>12312.420367999999</v>
          </cell>
          <cell r="T6">
            <v>14378.896042000002</v>
          </cell>
          <cell r="U6">
            <v>16949.484122000002</v>
          </cell>
          <cell r="V6">
            <v>18392.401800000003</v>
          </cell>
        </row>
        <row r="7">
          <cell r="B7">
            <v>1436.6644849999998</v>
          </cell>
          <cell r="C7">
            <v>1418.3335520000001</v>
          </cell>
          <cell r="D7">
            <v>2078.2067510000002</v>
          </cell>
          <cell r="E7">
            <v>1847.6914610000001</v>
          </cell>
          <cell r="F7">
            <v>3486.1623199999999</v>
          </cell>
          <cell r="G7">
            <v>3726.8178990000001</v>
          </cell>
          <cell r="H7">
            <v>3086.3562449999999</v>
          </cell>
          <cell r="I7">
            <v>3483.9821090000005</v>
          </cell>
          <cell r="J7">
            <v>2235.5223530000003</v>
          </cell>
          <cell r="K7">
            <v>2448.9840209999998</v>
          </cell>
          <cell r="M7">
            <v>7530.4553169999999</v>
          </cell>
          <cell r="N7">
            <v>9832.8799019999988</v>
          </cell>
          <cell r="O7">
            <v>11760.421611999998</v>
          </cell>
          <cell r="P7">
            <v>15880.695973000002</v>
          </cell>
          <cell r="Q7">
            <v>19836.084837000002</v>
          </cell>
          <cell r="R7">
            <v>27865.030233000001</v>
          </cell>
          <cell r="S7">
            <v>24930.130522000003</v>
          </cell>
          <cell r="T7">
            <v>24356.576384</v>
          </cell>
          <cell r="U7">
            <v>25707.635943000001</v>
          </cell>
          <cell r="V7">
            <v>29511.728391999997</v>
          </cell>
        </row>
        <row r="8">
          <cell r="B8">
            <v>2703.7657649999996</v>
          </cell>
          <cell r="C8">
            <v>2981.6200949999998</v>
          </cell>
          <cell r="D8">
            <v>3469.7499110000003</v>
          </cell>
          <cell r="E8">
            <v>3423.1772539999997</v>
          </cell>
          <cell r="F8">
            <v>4626.0890650000001</v>
          </cell>
          <cell r="G8">
            <v>4085.6812760000003</v>
          </cell>
          <cell r="H8">
            <v>3453.3268819999998</v>
          </cell>
          <cell r="I8">
            <v>3808.22703</v>
          </cell>
          <cell r="J8">
            <v>4060.7030390000004</v>
          </cell>
          <cell r="K8">
            <v>3610.1128430000008</v>
          </cell>
          <cell r="M8">
            <v>22358.746823999998</v>
          </cell>
          <cell r="N8">
            <v>25075.620821999997</v>
          </cell>
          <cell r="O8">
            <v>29564.942677999999</v>
          </cell>
          <cell r="P8">
            <v>35264.120591999999</v>
          </cell>
          <cell r="Q8">
            <v>45515.595423999992</v>
          </cell>
          <cell r="R8">
            <v>58825.14809499999</v>
          </cell>
          <cell r="S8">
            <v>51555.259249999996</v>
          </cell>
          <cell r="T8">
            <v>58918.041956000001</v>
          </cell>
          <cell r="U8">
            <v>76610.365218999985</v>
          </cell>
          <cell r="V8">
            <v>71785.189670000007</v>
          </cell>
        </row>
        <row r="9">
          <cell r="B9">
            <v>876.70809399999996</v>
          </cell>
          <cell r="C9">
            <v>983.02254900000003</v>
          </cell>
          <cell r="D9">
            <v>1153.1803149999998</v>
          </cell>
          <cell r="E9">
            <v>1413.9135479999998</v>
          </cell>
          <cell r="F9">
            <v>1478.2991399999999</v>
          </cell>
          <cell r="G9">
            <v>2121.2919330000004</v>
          </cell>
          <cell r="H9">
            <v>1621.1217380000003</v>
          </cell>
          <cell r="I9">
            <v>1462.6700890000002</v>
          </cell>
          <cell r="J9">
            <v>2053.8510300000003</v>
          </cell>
          <cell r="K9">
            <v>2266.387373</v>
          </cell>
          <cell r="M9">
            <v>6490.745954</v>
          </cell>
          <cell r="N9">
            <v>8587.0579119999984</v>
          </cell>
          <cell r="O9">
            <v>11899.561048</v>
          </cell>
          <cell r="P9">
            <v>13566.923863</v>
          </cell>
          <cell r="Q9">
            <v>15737.817734999999</v>
          </cell>
          <cell r="R9">
            <v>18581.959060999998</v>
          </cell>
          <cell r="S9">
            <v>17605.245370999997</v>
          </cell>
          <cell r="T9">
            <v>19181.058960999999</v>
          </cell>
          <cell r="U9">
            <v>21391.922315</v>
          </cell>
          <cell r="V9">
            <v>24102.891842000001</v>
          </cell>
        </row>
        <row r="10">
          <cell r="B10">
            <v>29569.202934999998</v>
          </cell>
          <cell r="C10">
            <v>36082.036455999994</v>
          </cell>
          <cell r="D10">
            <v>38841.04587699999</v>
          </cell>
          <cell r="E10">
            <v>41546.364155999996</v>
          </cell>
          <cell r="F10">
            <v>48759.896313000005</v>
          </cell>
          <cell r="G10">
            <v>54594.015078999997</v>
          </cell>
          <cell r="H10">
            <v>41685.330141000006</v>
          </cell>
          <cell r="I10">
            <v>50535.410600000003</v>
          </cell>
          <cell r="J10">
            <v>57489.398562000009</v>
          </cell>
          <cell r="K10">
            <v>50683.562331999994</v>
          </cell>
          <cell r="M10">
            <v>35458.751196999998</v>
          </cell>
          <cell r="N10">
            <v>47725.206398999995</v>
          </cell>
          <cell r="O10">
            <v>56145.409584000001</v>
          </cell>
          <cell r="P10">
            <v>68256.457757000011</v>
          </cell>
          <cell r="Q10">
            <v>80025.580230999985</v>
          </cell>
          <cell r="R10">
            <v>92151.727901999999</v>
          </cell>
          <cell r="S10">
            <v>74797.580430000016</v>
          </cell>
          <cell r="T10">
            <v>89550.441326</v>
          </cell>
          <cell r="U10">
            <v>105132.873359</v>
          </cell>
          <cell r="V10">
            <v>112296.54246099998</v>
          </cell>
        </row>
      </sheetData>
      <sheetData sheetId="12">
        <row r="3">
          <cell r="B3">
            <v>13310.460525</v>
          </cell>
          <cell r="C3">
            <v>15883.267742</v>
          </cell>
          <cell r="D3">
            <v>17613.248611000003</v>
          </cell>
          <cell r="E3">
            <v>20863.297925999999</v>
          </cell>
          <cell r="F3">
            <v>26113.414492</v>
          </cell>
          <cell r="G3">
            <v>29649.783359000001</v>
          </cell>
          <cell r="H3">
            <v>25248.888394999998</v>
          </cell>
          <cell r="I3">
            <v>29196.566070999997</v>
          </cell>
          <cell r="J3">
            <v>31213.805000999997</v>
          </cell>
          <cell r="K3">
            <v>29158.634618</v>
          </cell>
          <cell r="M3">
            <v>56872.440093999998</v>
          </cell>
          <cell r="N3">
            <v>72695.401797999992</v>
          </cell>
          <cell r="O3">
            <v>86714.125985999999</v>
          </cell>
          <cell r="P3">
            <v>100612.53626899999</v>
          </cell>
          <cell r="Q3">
            <v>123238.10385699999</v>
          </cell>
          <cell r="R3">
            <v>153829.17284599997</v>
          </cell>
          <cell r="S3">
            <v>132118.73785400001</v>
          </cell>
          <cell r="T3">
            <v>147804.96138999998</v>
          </cell>
          <cell r="U3">
            <v>161388.11073500002</v>
          </cell>
          <cell r="V3">
            <v>161710.91512599998</v>
          </cell>
        </row>
        <row r="4">
          <cell r="B4">
            <v>4605.3539680000004</v>
          </cell>
          <cell r="C4">
            <v>5857.0572430000002</v>
          </cell>
          <cell r="D4">
            <v>6766.2155270000003</v>
          </cell>
          <cell r="E4">
            <v>8301.2046860000009</v>
          </cell>
          <cell r="F4">
            <v>9986.716038999999</v>
          </cell>
          <cell r="G4">
            <v>10578.79306</v>
          </cell>
          <cell r="H4">
            <v>9411.6241469999986</v>
          </cell>
          <cell r="I4">
            <v>11109.484501999999</v>
          </cell>
          <cell r="J4">
            <v>12323.539306999999</v>
          </cell>
          <cell r="K4">
            <v>11861.506641</v>
          </cell>
          <cell r="M4">
            <v>28724.647357000002</v>
          </cell>
          <cell r="N4">
            <v>34727.486420999994</v>
          </cell>
          <cell r="O4">
            <v>40634.000678000011</v>
          </cell>
          <cell r="P4">
            <v>49377.178936999997</v>
          </cell>
          <cell r="Q4">
            <v>61681.597067999995</v>
          </cell>
          <cell r="R4">
            <v>80382.065595000007</v>
          </cell>
          <cell r="S4">
            <v>72008.152240000025</v>
          </cell>
          <cell r="T4">
            <v>79122.963502999992</v>
          </cell>
          <cell r="U4">
            <v>83678.193125000005</v>
          </cell>
          <cell r="V4">
            <v>80848.260017000008</v>
          </cell>
        </row>
        <row r="5">
          <cell r="B5">
            <v>765.6289119999999</v>
          </cell>
          <cell r="C5">
            <v>969.03943900000002</v>
          </cell>
          <cell r="D5">
            <v>1262.4555960000002</v>
          </cell>
          <cell r="E5">
            <v>1746.7053379999998</v>
          </cell>
          <cell r="F5">
            <v>2053.5933199999999</v>
          </cell>
          <cell r="G5">
            <v>2847.2343369999994</v>
          </cell>
          <cell r="H5">
            <v>2061.1404779999998</v>
          </cell>
          <cell r="I5">
            <v>2268.1627360000007</v>
          </cell>
          <cell r="J5">
            <v>1991.232039</v>
          </cell>
          <cell r="K5">
            <v>2054.0628030000003</v>
          </cell>
          <cell r="M5">
            <v>12763.827791000002</v>
          </cell>
          <cell r="N5">
            <v>16418.805218000001</v>
          </cell>
          <cell r="O5">
            <v>19869.323529000001</v>
          </cell>
          <cell r="P5">
            <v>23984.189267000002</v>
          </cell>
          <cell r="Q5">
            <v>29334.374313</v>
          </cell>
          <cell r="R5">
            <v>37707.983360999991</v>
          </cell>
          <cell r="S5">
            <v>35352.231440999996</v>
          </cell>
          <cell r="T5">
            <v>37768.389319000009</v>
          </cell>
          <cell r="U5">
            <v>32437.492421000006</v>
          </cell>
          <cell r="V5">
            <v>37869.240072999986</v>
          </cell>
        </row>
        <row r="6">
          <cell r="B6">
            <v>117.372579</v>
          </cell>
          <cell r="C6">
            <v>123.24271300000001</v>
          </cell>
          <cell r="D6">
            <v>132.12715400000002</v>
          </cell>
          <cell r="E6">
            <v>141.63699800000001</v>
          </cell>
          <cell r="F6">
            <v>201.05653900000001</v>
          </cell>
          <cell r="G6">
            <v>510.71236799999997</v>
          </cell>
          <cell r="H6">
            <v>352.88485600000001</v>
          </cell>
          <cell r="I6">
            <v>258.70793399999997</v>
          </cell>
          <cell r="J6">
            <v>293.42889000000002</v>
          </cell>
          <cell r="K6">
            <v>510.80874999999997</v>
          </cell>
          <cell r="M6">
            <v>1710.6864810000002</v>
          </cell>
          <cell r="N6">
            <v>2344.778902</v>
          </cell>
          <cell r="O6">
            <v>2993.646299</v>
          </cell>
          <cell r="P6">
            <v>3505.5938960000003</v>
          </cell>
          <cell r="Q6">
            <v>4903.6769110000005</v>
          </cell>
          <cell r="R6">
            <v>5915.5286559999995</v>
          </cell>
          <cell r="S6">
            <v>5297.7488250000006</v>
          </cell>
          <cell r="T6">
            <v>5829.7489599999999</v>
          </cell>
          <cell r="U6">
            <v>7244.6401249999999</v>
          </cell>
          <cell r="V6">
            <v>7969.2364560000005</v>
          </cell>
        </row>
        <row r="7">
          <cell r="B7">
            <v>80.043876000000012</v>
          </cell>
          <cell r="C7">
            <v>190.99887099999998</v>
          </cell>
          <cell r="D7">
            <v>168.93879699999999</v>
          </cell>
          <cell r="E7">
            <v>102.32012399999998</v>
          </cell>
          <cell r="F7">
            <v>1286.747822</v>
          </cell>
          <cell r="G7">
            <v>1407.1013700000003</v>
          </cell>
          <cell r="H7">
            <v>1519.3558209999999</v>
          </cell>
          <cell r="I7">
            <v>1676.163501</v>
          </cell>
          <cell r="J7">
            <v>474.52822100000003</v>
          </cell>
          <cell r="K7">
            <v>430.16672199999999</v>
          </cell>
          <cell r="M7">
            <v>4306.8714719999998</v>
          </cell>
          <cell r="N7">
            <v>6101.8858399999999</v>
          </cell>
          <cell r="O7">
            <v>6991.2323880000004</v>
          </cell>
          <cell r="P7">
            <v>9349.1549630000009</v>
          </cell>
          <cell r="Q7">
            <v>11427.165642</v>
          </cell>
          <cell r="R7">
            <v>16362.552730999998</v>
          </cell>
          <cell r="S7">
            <v>13843.619875</v>
          </cell>
          <cell r="T7">
            <v>13035.671197</v>
          </cell>
          <cell r="U7">
            <v>12829.301664000001</v>
          </cell>
          <cell r="V7">
            <v>14366.105497000002</v>
          </cell>
        </row>
        <row r="8">
          <cell r="B8">
            <v>988.40166700000009</v>
          </cell>
          <cell r="C8">
            <v>1105.3681940000001</v>
          </cell>
          <cell r="D8">
            <v>1549.5058649999999</v>
          </cell>
          <cell r="E8">
            <v>1630.9758899999999</v>
          </cell>
          <cell r="F8">
            <v>1699.3635630000001</v>
          </cell>
          <cell r="G8">
            <v>1037.2517780000001</v>
          </cell>
          <cell r="H8">
            <v>1560.3870460000001</v>
          </cell>
          <cell r="I8">
            <v>1432.406109</v>
          </cell>
          <cell r="J8">
            <v>1216.6072750000001</v>
          </cell>
          <cell r="K8">
            <v>832.28765699999997</v>
          </cell>
          <cell r="M8">
            <v>11516.863819999999</v>
          </cell>
          <cell r="N8">
            <v>13081.691261</v>
          </cell>
          <cell r="O8">
            <v>15324.78184</v>
          </cell>
          <cell r="P8">
            <v>19096.418132000003</v>
          </cell>
          <cell r="Q8">
            <v>24281.401870999995</v>
          </cell>
          <cell r="R8">
            <v>32643.754844999999</v>
          </cell>
          <cell r="S8">
            <v>28510.934220000003</v>
          </cell>
          <cell r="T8">
            <v>32749.574232000006</v>
          </cell>
          <cell r="U8">
            <v>43284.676581999993</v>
          </cell>
          <cell r="V8">
            <v>35685.605263999983</v>
          </cell>
        </row>
        <row r="9">
          <cell r="B9">
            <v>141.14002399999998</v>
          </cell>
          <cell r="C9">
            <v>146.66156599999999</v>
          </cell>
          <cell r="D9">
            <v>179.32665799999998</v>
          </cell>
          <cell r="E9">
            <v>280.55573900000002</v>
          </cell>
          <cell r="F9">
            <v>232.81465599999999</v>
          </cell>
          <cell r="G9">
            <v>546.47467099999994</v>
          </cell>
          <cell r="H9">
            <v>363.04985099999999</v>
          </cell>
          <cell r="I9">
            <v>260.20446399999997</v>
          </cell>
          <cell r="J9">
            <v>303.61384600000002</v>
          </cell>
          <cell r="K9">
            <v>534.39952100000005</v>
          </cell>
          <cell r="M9">
            <v>2946.2429119999997</v>
          </cell>
          <cell r="N9">
            <v>3969.7082009999995</v>
          </cell>
          <cell r="O9">
            <v>5879.4345529999991</v>
          </cell>
          <cell r="P9">
            <v>6637.6698320000005</v>
          </cell>
          <cell r="Q9">
            <v>7305.2469029999993</v>
          </cell>
          <cell r="R9">
            <v>8541.5998320000017</v>
          </cell>
          <cell r="S9">
            <v>7604.0599010000005</v>
          </cell>
          <cell r="T9">
            <v>8353.5290569999997</v>
          </cell>
          <cell r="U9">
            <v>9136.9101529999989</v>
          </cell>
          <cell r="V9">
            <v>10405.481699</v>
          </cell>
        </row>
        <row r="10">
          <cell r="B10">
            <v>8555.6019559999986</v>
          </cell>
          <cell r="C10">
            <v>9819.567014000002</v>
          </cell>
          <cell r="D10">
            <v>10343.624109</v>
          </cell>
          <cell r="E10">
            <v>12351.099227000001</v>
          </cell>
          <cell r="F10">
            <v>15675.506263000001</v>
          </cell>
          <cell r="G10">
            <v>17898.935011000001</v>
          </cell>
          <cell r="H10">
            <v>14657.84427</v>
          </cell>
          <cell r="I10">
            <v>16641.128820999998</v>
          </cell>
          <cell r="J10">
            <v>18297.534776000004</v>
          </cell>
          <cell r="K10">
            <v>16778.047955000002</v>
          </cell>
          <cell r="M10">
            <v>19552.753267</v>
          </cell>
          <cell r="N10">
            <v>27007.349412000003</v>
          </cell>
          <cell r="O10">
            <v>32591.132644999998</v>
          </cell>
          <cell r="P10">
            <v>38272.396261999995</v>
          </cell>
          <cell r="Q10">
            <v>43978.284165000005</v>
          </cell>
          <cell r="R10">
            <v>51096.991376999991</v>
          </cell>
          <cell r="S10">
            <v>38407.280980999989</v>
          </cell>
          <cell r="T10">
            <v>45900.354617000005</v>
          </cell>
          <cell r="U10">
            <v>54436.712552999998</v>
          </cell>
          <cell r="V10">
            <v>56607.859998</v>
          </cell>
        </row>
      </sheetData>
      <sheetData sheetId="13">
        <row r="3">
          <cell r="B3">
            <v>1723.150819</v>
          </cell>
          <cell r="C3">
            <v>1882.5254639999998</v>
          </cell>
          <cell r="D3">
            <v>1788.7073</v>
          </cell>
          <cell r="E3">
            <v>1920.1238640000001</v>
          </cell>
          <cell r="F3">
            <v>2743.0523029999999</v>
          </cell>
          <cell r="G3">
            <v>3007.247218</v>
          </cell>
          <cell r="H3">
            <v>2025.96595</v>
          </cell>
          <cell r="I3">
            <v>2395.2605149999999</v>
          </cell>
          <cell r="J3">
            <v>2702.9494850000001</v>
          </cell>
          <cell r="K3">
            <v>2381.5111749999996</v>
          </cell>
          <cell r="M3">
            <v>8293.2869360000004</v>
          </cell>
          <cell r="N3">
            <v>9237.4672200000005</v>
          </cell>
          <cell r="O3">
            <v>9683.1086730000006</v>
          </cell>
          <cell r="P3">
            <v>11475.735696</v>
          </cell>
          <cell r="Q3">
            <v>13381.516486</v>
          </cell>
          <cell r="R3">
            <v>15899.132503000001</v>
          </cell>
          <cell r="S3">
            <v>13740.587079999999</v>
          </cell>
          <cell r="T3">
            <v>15759.593174000001</v>
          </cell>
          <cell r="U3">
            <v>18623.776812</v>
          </cell>
          <cell r="V3">
            <v>18661.88682</v>
          </cell>
        </row>
        <row r="4">
          <cell r="B4">
            <v>1181.2625779999998</v>
          </cell>
          <cell r="C4">
            <v>1232.751573</v>
          </cell>
          <cell r="D4">
            <v>1221.0787249999998</v>
          </cell>
          <cell r="E4">
            <v>1332.651613</v>
          </cell>
          <cell r="F4">
            <v>2091.4254220000003</v>
          </cell>
          <cell r="G4">
            <v>2345.6177470000002</v>
          </cell>
          <cell r="H4">
            <v>1448.7296960000003</v>
          </cell>
          <cell r="I4">
            <v>1841.8297129999999</v>
          </cell>
          <cell r="J4">
            <v>2105.9883390000005</v>
          </cell>
          <cell r="K4">
            <v>1895.2094110000005</v>
          </cell>
          <cell r="M4">
            <v>6328.143916</v>
          </cell>
          <cell r="N4">
            <v>6952.3033140000007</v>
          </cell>
          <cell r="O4">
            <v>7306.7816469999998</v>
          </cell>
          <cell r="P4">
            <v>8621.0488269999987</v>
          </cell>
          <cell r="Q4">
            <v>10065.596308999999</v>
          </cell>
          <cell r="R4">
            <v>11971.107592000002</v>
          </cell>
          <cell r="S4">
            <v>10278.520212000001</v>
          </cell>
          <cell r="T4">
            <v>11645.965874000001</v>
          </cell>
          <cell r="U4">
            <v>13863.106442999999</v>
          </cell>
          <cell r="V4">
            <v>13654.823046</v>
          </cell>
        </row>
        <row r="5">
          <cell r="B5">
            <v>713.00287099999991</v>
          </cell>
          <cell r="C5">
            <v>804.97743799999989</v>
          </cell>
          <cell r="D5">
            <v>834.04019800000003</v>
          </cell>
          <cell r="E5">
            <v>908.0796459999998</v>
          </cell>
          <cell r="F5">
            <v>1012.3136420000001</v>
          </cell>
          <cell r="G5">
            <v>1036.4792649999999</v>
          </cell>
          <cell r="H5">
            <v>975.40705400000002</v>
          </cell>
          <cell r="I5">
            <v>1306.3061760000005</v>
          </cell>
          <cell r="J5">
            <v>1480.68094</v>
          </cell>
          <cell r="K5">
            <v>1318.8198509999995</v>
          </cell>
          <cell r="M5">
            <v>1584.4312049999999</v>
          </cell>
          <cell r="N5">
            <v>1882.9842239999998</v>
          </cell>
          <cell r="O5">
            <v>2205.8065839999999</v>
          </cell>
          <cell r="P5">
            <v>2715.6841119999999</v>
          </cell>
          <cell r="Q5">
            <v>3112.0584210000002</v>
          </cell>
          <cell r="R5">
            <v>3967.9176619999998</v>
          </cell>
          <cell r="S5">
            <v>3401.3356420000005</v>
          </cell>
          <cell r="T5">
            <v>4076.1626169999995</v>
          </cell>
          <cell r="U5">
            <v>4479.9472910000004</v>
          </cell>
          <cell r="V5">
            <v>5349.4197809999987</v>
          </cell>
        </row>
        <row r="6">
          <cell r="B6">
            <v>40.183437999999995</v>
          </cell>
          <cell r="C6">
            <v>53.147909999999996</v>
          </cell>
          <cell r="D6">
            <v>52.181890000000003</v>
          </cell>
          <cell r="E6">
            <v>59.725861000000002</v>
          </cell>
          <cell r="F6">
            <v>66.436776999999992</v>
          </cell>
          <cell r="G6">
            <v>78.589641999999998</v>
          </cell>
          <cell r="H6">
            <v>78.540759999999992</v>
          </cell>
          <cell r="I6">
            <v>94.144206999999994</v>
          </cell>
          <cell r="J6">
            <v>96.275136000000003</v>
          </cell>
          <cell r="K6">
            <v>61.933351000000002</v>
          </cell>
          <cell r="M6">
            <v>281.20918900000004</v>
          </cell>
          <cell r="N6">
            <v>336.95950500000004</v>
          </cell>
          <cell r="O6">
            <v>384.63292699999994</v>
          </cell>
          <cell r="P6">
            <v>448.23609400000004</v>
          </cell>
          <cell r="Q6">
            <v>528.55890999999997</v>
          </cell>
          <cell r="R6">
            <v>705.92364600000008</v>
          </cell>
          <cell r="S6">
            <v>637.69641999999999</v>
          </cell>
          <cell r="T6">
            <v>866.04376799999989</v>
          </cell>
          <cell r="U6">
            <v>947.55179800000019</v>
          </cell>
          <cell r="V6">
            <v>1076.3604639999999</v>
          </cell>
        </row>
        <row r="7">
          <cell r="B7">
            <v>4.2196589999999992</v>
          </cell>
          <cell r="C7">
            <v>5.2104699999999999</v>
          </cell>
          <cell r="D7">
            <v>5.107869</v>
          </cell>
          <cell r="E7">
            <v>4.1923579999999996</v>
          </cell>
          <cell r="F7">
            <v>5.9792939999999994</v>
          </cell>
          <cell r="G7">
            <v>7.9105240000000006</v>
          </cell>
          <cell r="H7">
            <v>5.9086440000000007</v>
          </cell>
          <cell r="I7">
            <v>7.4401890000000002</v>
          </cell>
          <cell r="J7">
            <v>3.4599579999999994</v>
          </cell>
          <cell r="K7">
            <v>2.7240029999999997</v>
          </cell>
          <cell r="M7">
            <v>183.98407899999998</v>
          </cell>
          <cell r="N7">
            <v>213.49060599999999</v>
          </cell>
          <cell r="O7">
            <v>251.24423299999995</v>
          </cell>
          <cell r="P7">
            <v>295.705175</v>
          </cell>
          <cell r="Q7">
            <v>404.75207599999999</v>
          </cell>
          <cell r="R7">
            <v>502.98466999999999</v>
          </cell>
          <cell r="S7">
            <v>488.35768599999994</v>
          </cell>
          <cell r="T7">
            <v>528.06168200000013</v>
          </cell>
          <cell r="U7">
            <v>577.38023299999998</v>
          </cell>
          <cell r="V7">
            <v>663.52673500000003</v>
          </cell>
        </row>
        <row r="8">
          <cell r="B8">
            <v>177.904606</v>
          </cell>
          <cell r="C8">
            <v>89.750071000000005</v>
          </cell>
          <cell r="D8">
            <v>75.689863000000003</v>
          </cell>
          <cell r="E8">
            <v>65.150830999999982</v>
          </cell>
          <cell r="F8">
            <v>604.46957300000008</v>
          </cell>
          <cell r="G8">
            <v>802.69994900000006</v>
          </cell>
          <cell r="H8">
            <v>56.438468999999998</v>
          </cell>
          <cell r="I8">
            <v>63.764355999999999</v>
          </cell>
          <cell r="J8">
            <v>102.623498</v>
          </cell>
          <cell r="K8">
            <v>71.953524999999985</v>
          </cell>
          <cell r="M8">
            <v>1932.4675069999998</v>
          </cell>
          <cell r="N8">
            <v>1980.4663779999996</v>
          </cell>
          <cell r="O8">
            <v>2169.3229409999999</v>
          </cell>
          <cell r="P8">
            <v>2827.7992430000004</v>
          </cell>
          <cell r="Q8">
            <v>3307.5100670000002</v>
          </cell>
          <cell r="R8">
            <v>4036.9630330000005</v>
          </cell>
          <cell r="S8">
            <v>3592.5001249999996</v>
          </cell>
          <cell r="T8">
            <v>4108.0286940000005</v>
          </cell>
          <cell r="U8">
            <v>5460.9921750000003</v>
          </cell>
          <cell r="V8">
            <v>5007.917778</v>
          </cell>
        </row>
        <row r="9">
          <cell r="B9">
            <v>32.689048</v>
          </cell>
          <cell r="C9">
            <v>32.786701000000001</v>
          </cell>
          <cell r="D9">
            <v>31.736281000000002</v>
          </cell>
          <cell r="E9">
            <v>39.190124999999995</v>
          </cell>
          <cell r="F9">
            <v>44.787133000000011</v>
          </cell>
          <cell r="G9">
            <v>38.823029999999996</v>
          </cell>
          <cell r="H9">
            <v>40.661521</v>
          </cell>
          <cell r="I9">
            <v>60.748280000000001</v>
          </cell>
          <cell r="J9">
            <v>69.560126000000011</v>
          </cell>
          <cell r="K9">
            <v>54.735923999999997</v>
          </cell>
          <cell r="M9">
            <v>361.38866200000001</v>
          </cell>
          <cell r="N9">
            <v>405.37679400000002</v>
          </cell>
          <cell r="O9">
            <v>511.95336400000002</v>
          </cell>
          <cell r="P9">
            <v>646.85695500000008</v>
          </cell>
          <cell r="Q9">
            <v>683.26842399999998</v>
          </cell>
          <cell r="R9">
            <v>758.04274400000008</v>
          </cell>
          <cell r="S9">
            <v>762.94587200000001</v>
          </cell>
          <cell r="T9">
            <v>976.81508999999994</v>
          </cell>
          <cell r="U9">
            <v>1044.9381740000001</v>
          </cell>
          <cell r="V9">
            <v>1131.0816829999999</v>
          </cell>
        </row>
        <row r="10">
          <cell r="B10">
            <v>524.81228300000009</v>
          </cell>
          <cell r="C10">
            <v>633.59846799999991</v>
          </cell>
          <cell r="D10">
            <v>552.12115500000004</v>
          </cell>
          <cell r="E10">
            <v>567.46701400000006</v>
          </cell>
          <cell r="F10">
            <v>631.02677900000003</v>
          </cell>
          <cell r="G10">
            <v>641.21841599999993</v>
          </cell>
          <cell r="H10">
            <v>552.45612700000004</v>
          </cell>
          <cell r="I10">
            <v>521.57855899999993</v>
          </cell>
          <cell r="J10">
            <v>547.10667000000001</v>
          </cell>
          <cell r="K10">
            <v>450.50478000000004</v>
          </cell>
          <cell r="M10">
            <v>1556.5102569999999</v>
          </cell>
          <cell r="N10">
            <v>1808.0945459999998</v>
          </cell>
          <cell r="O10">
            <v>1845.6430539999999</v>
          </cell>
          <cell r="P10">
            <v>2106.0270839999998</v>
          </cell>
          <cell r="Q10">
            <v>2396.5339390000004</v>
          </cell>
          <cell r="R10">
            <v>2699.1205620000001</v>
          </cell>
          <cell r="S10">
            <v>2421.2612240000003</v>
          </cell>
          <cell r="T10">
            <v>2930.6409999999996</v>
          </cell>
          <cell r="U10">
            <v>3534.0529139999999</v>
          </cell>
          <cell r="V10">
            <v>3847.7932740000001</v>
          </cell>
        </row>
      </sheetData>
      <sheetData sheetId="14">
        <row r="3">
          <cell r="B3">
            <v>10390.561752</v>
          </cell>
          <cell r="C3">
            <v>11326.085874</v>
          </cell>
          <cell r="D3">
            <v>10565.573258999999</v>
          </cell>
          <cell r="E3">
            <v>11299.085078</v>
          </cell>
          <cell r="F3">
            <v>12935.840050000001</v>
          </cell>
          <cell r="G3">
            <v>13667.638869999999</v>
          </cell>
          <cell r="H3">
            <v>11564.880525</v>
          </cell>
          <cell r="I3">
            <v>11524.114468</v>
          </cell>
          <cell r="J3">
            <v>12756.774613</v>
          </cell>
          <cell r="K3">
            <v>11816.733831</v>
          </cell>
          <cell r="M3">
            <v>3422.4171510000001</v>
          </cell>
          <cell r="N3">
            <v>3861.690955</v>
          </cell>
          <cell r="O3">
            <v>4006.466175</v>
          </cell>
          <cell r="P3">
            <v>5155.3338090000007</v>
          </cell>
          <cell r="Q3">
            <v>6894.8575650000002</v>
          </cell>
          <cell r="R3">
            <v>5946.9615990000002</v>
          </cell>
          <cell r="S3">
            <v>5959.2641469999999</v>
          </cell>
          <cell r="T3">
            <v>6728.4889620000004</v>
          </cell>
          <cell r="U3">
            <v>7740.274386</v>
          </cell>
          <cell r="V3">
            <v>9291.8643830000001</v>
          </cell>
        </row>
        <row r="4">
          <cell r="B4">
            <v>7739.9884730000003</v>
          </cell>
          <cell r="C4">
            <v>8406.7199409999994</v>
          </cell>
          <cell r="D4">
            <v>8117.965897</v>
          </cell>
          <cell r="E4">
            <v>8814.0378130000008</v>
          </cell>
          <cell r="F4">
            <v>10215.698265000001</v>
          </cell>
          <cell r="G4">
            <v>11094.506096000001</v>
          </cell>
          <cell r="H4">
            <v>9276.5888859999995</v>
          </cell>
          <cell r="I4">
            <v>9514.6796520000007</v>
          </cell>
          <cell r="J4">
            <v>10507.396547999997</v>
          </cell>
          <cell r="K4">
            <v>9570.6243849999992</v>
          </cell>
          <cell r="M4">
            <v>2083.9966249999998</v>
          </cell>
          <cell r="N4">
            <v>2220.6114520000001</v>
          </cell>
          <cell r="O4">
            <v>2217.729816</v>
          </cell>
          <cell r="P4">
            <v>2536.625477</v>
          </cell>
          <cell r="Q4">
            <v>3893.2370569999998</v>
          </cell>
          <cell r="R4">
            <v>3102.5748519999997</v>
          </cell>
          <cell r="S4">
            <v>3151.4185820000002</v>
          </cell>
          <cell r="T4">
            <v>3461.4122050000005</v>
          </cell>
          <cell r="U4">
            <v>3873.9994539999989</v>
          </cell>
          <cell r="V4">
            <v>5393.7648470000004</v>
          </cell>
        </row>
        <row r="5">
          <cell r="B5">
            <v>2550.0462719999991</v>
          </cell>
          <cell r="C5">
            <v>3044.1067330000005</v>
          </cell>
          <cell r="D5">
            <v>2785.4604630000003</v>
          </cell>
          <cell r="E5">
            <v>3197.894096</v>
          </cell>
          <cell r="F5">
            <v>3606.7451419999993</v>
          </cell>
          <cell r="G5">
            <v>3837.8333349999998</v>
          </cell>
          <cell r="H5">
            <v>3340.6509099999994</v>
          </cell>
          <cell r="I5">
            <v>3218.5549710000005</v>
          </cell>
          <cell r="J5">
            <v>3663.4167649999995</v>
          </cell>
          <cell r="K5">
            <v>3526.4762749999995</v>
          </cell>
          <cell r="M5">
            <v>554.99485600000003</v>
          </cell>
          <cell r="N5">
            <v>731.49819700000023</v>
          </cell>
          <cell r="O5">
            <v>818.01046699999995</v>
          </cell>
          <cell r="P5">
            <v>1131.949791</v>
          </cell>
          <cell r="Q5">
            <v>1683.6309680000002</v>
          </cell>
          <cell r="R5">
            <v>1572.4594589999999</v>
          </cell>
          <cell r="S5">
            <v>1851.2865419999998</v>
          </cell>
          <cell r="T5">
            <v>2050.061205</v>
          </cell>
          <cell r="U5">
            <v>2306.016138</v>
          </cell>
          <cell r="V5">
            <v>3321.4252839999999</v>
          </cell>
        </row>
        <row r="6">
          <cell r="B6">
            <v>218.42695599999999</v>
          </cell>
          <cell r="C6">
            <v>321.09057100000001</v>
          </cell>
          <cell r="D6">
            <v>315.05334099999999</v>
          </cell>
          <cell r="E6">
            <v>299.72715799999997</v>
          </cell>
          <cell r="F6">
            <v>281.82502400000004</v>
          </cell>
          <cell r="G6">
            <v>279.79713299999997</v>
          </cell>
          <cell r="H6">
            <v>221.41654600000004</v>
          </cell>
          <cell r="I6">
            <v>233.721958</v>
          </cell>
          <cell r="J6">
            <v>305.51637699999998</v>
          </cell>
          <cell r="K6">
            <v>293.00383999999997</v>
          </cell>
          <cell r="M6">
            <v>92.501407</v>
          </cell>
          <cell r="N6">
            <v>112.06829500000001</v>
          </cell>
          <cell r="O6">
            <v>124.69712999999999</v>
          </cell>
          <cell r="P6">
            <v>151.08913100000001</v>
          </cell>
          <cell r="Q6">
            <v>223.151533</v>
          </cell>
          <cell r="R6">
            <v>263.78294300000005</v>
          </cell>
          <cell r="S6">
            <v>242.38702599999999</v>
          </cell>
          <cell r="T6">
            <v>315.12471899999991</v>
          </cell>
          <cell r="U6">
            <v>312.10316700000004</v>
          </cell>
          <cell r="V6">
            <v>395.15255999999999</v>
          </cell>
        </row>
        <row r="7">
          <cell r="B7">
            <v>4.2878760000000007</v>
          </cell>
          <cell r="C7">
            <v>4.2102370000000002</v>
          </cell>
          <cell r="D7">
            <v>4.6132080000000002</v>
          </cell>
          <cell r="E7">
            <v>4.785391999999999</v>
          </cell>
          <cell r="F7">
            <v>5.3378489999999994</v>
          </cell>
          <cell r="G7">
            <v>5.1599299999999992</v>
          </cell>
          <cell r="H7">
            <v>4.6302979999999998</v>
          </cell>
          <cell r="I7">
            <v>4.6797469999999999</v>
          </cell>
          <cell r="J7">
            <v>4.3476559999999989</v>
          </cell>
          <cell r="K7">
            <v>3.9727319999999997</v>
          </cell>
          <cell r="M7">
            <v>105.97592900000004</v>
          </cell>
          <cell r="N7">
            <v>115.64553600000002</v>
          </cell>
          <cell r="O7">
            <v>135.16893800000003</v>
          </cell>
          <cell r="P7">
            <v>160.72547499999996</v>
          </cell>
          <cell r="Q7">
            <v>231.87407400000001</v>
          </cell>
          <cell r="R7">
            <v>319.58101100000005</v>
          </cell>
          <cell r="S7">
            <v>285.496128</v>
          </cell>
          <cell r="T7">
            <v>283.118604</v>
          </cell>
          <cell r="U7">
            <v>302.78483699999998</v>
          </cell>
          <cell r="V7">
            <v>488.66792999999996</v>
          </cell>
        </row>
        <row r="8">
          <cell r="B8">
            <v>32.544447000000005</v>
          </cell>
          <cell r="C8">
            <v>31.460581000000005</v>
          </cell>
          <cell r="D8">
            <v>31.930581999999994</v>
          </cell>
          <cell r="E8">
            <v>34.532326000000005</v>
          </cell>
          <cell r="F8">
            <v>42.710408999999999</v>
          </cell>
          <cell r="G8">
            <v>24.535582000000002</v>
          </cell>
          <cell r="H8">
            <v>22.624063000000003</v>
          </cell>
          <cell r="I8">
            <v>18.627016000000001</v>
          </cell>
          <cell r="J8">
            <v>33.801178000000007</v>
          </cell>
          <cell r="K8">
            <v>25.246909000000002</v>
          </cell>
          <cell r="M8">
            <v>418.70839600000005</v>
          </cell>
          <cell r="N8">
            <v>358.27592400000003</v>
          </cell>
          <cell r="O8">
            <v>364.31601799999993</v>
          </cell>
          <cell r="P8">
            <v>359.39308099999994</v>
          </cell>
          <cell r="Q8">
            <v>1120.0900670000001</v>
          </cell>
          <cell r="R8">
            <v>719.52037300000006</v>
          </cell>
          <cell r="S8">
            <v>654.69457499999999</v>
          </cell>
          <cell r="T8">
            <v>689.89426400000002</v>
          </cell>
          <cell r="U8">
            <v>889.906295</v>
          </cell>
          <cell r="V8">
            <v>1363.088972</v>
          </cell>
        </row>
        <row r="9">
          <cell r="B9">
            <v>215.76744099999996</v>
          </cell>
          <cell r="C9">
            <v>317.52469899999994</v>
          </cell>
          <cell r="D9">
            <v>295.98772200000002</v>
          </cell>
          <cell r="E9">
            <v>298.743965</v>
          </cell>
          <cell r="F9">
            <v>281.32978900000001</v>
          </cell>
          <cell r="G9">
            <v>289.73382399999997</v>
          </cell>
          <cell r="H9">
            <v>228.41823200000002</v>
          </cell>
          <cell r="I9">
            <v>239.83770599999997</v>
          </cell>
          <cell r="J9">
            <v>339.65120300000001</v>
          </cell>
          <cell r="K9">
            <v>332.23351700000001</v>
          </cell>
          <cell r="M9">
            <v>166.59074899999999</v>
          </cell>
          <cell r="N9">
            <v>221.59279100000001</v>
          </cell>
          <cell r="O9">
            <v>256.849378</v>
          </cell>
          <cell r="P9">
            <v>332.44437199999999</v>
          </cell>
          <cell r="Q9">
            <v>405.96426000000008</v>
          </cell>
          <cell r="R9">
            <v>429.58613300000002</v>
          </cell>
          <cell r="S9">
            <v>443.31580000000002</v>
          </cell>
          <cell r="T9">
            <v>512.76276899999993</v>
          </cell>
          <cell r="U9">
            <v>618.84634000000005</v>
          </cell>
          <cell r="V9">
            <v>690.37010499999997</v>
          </cell>
        </row>
        <row r="10">
          <cell r="B10">
            <v>2641.4474369999998</v>
          </cell>
          <cell r="C10">
            <v>2905.9532079999999</v>
          </cell>
          <cell r="D10">
            <v>2433.9134430000004</v>
          </cell>
          <cell r="E10">
            <v>2472.7784150000002</v>
          </cell>
          <cell r="F10">
            <v>2707.2612049999989</v>
          </cell>
          <cell r="G10">
            <v>2546.4867769999996</v>
          </cell>
          <cell r="H10">
            <v>2273.4595530000001</v>
          </cell>
          <cell r="I10">
            <v>1991.151077</v>
          </cell>
          <cell r="J10">
            <v>2195.6360239999999</v>
          </cell>
          <cell r="K10">
            <v>2188.2300409999998</v>
          </cell>
          <cell r="M10">
            <v>1004.4165829999999</v>
          </cell>
          <cell r="N10">
            <v>1260.5654910000001</v>
          </cell>
          <cell r="O10">
            <v>1371.2618339999999</v>
          </cell>
          <cell r="P10">
            <v>2062.0791899999995</v>
          </cell>
          <cell r="Q10">
            <v>2338.2677650000001</v>
          </cell>
          <cell r="R10">
            <v>2162.3591190000002</v>
          </cell>
          <cell r="S10">
            <v>2125.0354170000001</v>
          </cell>
          <cell r="T10">
            <v>2632.8371789999997</v>
          </cell>
          <cell r="U10">
            <v>3166.2413309999997</v>
          </cell>
          <cell r="V10">
            <v>3267.52286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F21" sqref="F21"/>
    </sheetView>
  </sheetViews>
  <sheetFormatPr defaultRowHeight="15" x14ac:dyDescent="0.25"/>
  <cols>
    <col min="1" max="1" width="12.42578125" bestFit="1" customWidth="1"/>
    <col min="2" max="2" width="33" customWidth="1"/>
    <col min="3" max="3" width="49.5703125" bestFit="1" customWidth="1"/>
  </cols>
  <sheetData>
    <row r="1" spans="1:4" x14ac:dyDescent="0.25">
      <c r="A1" s="4" t="s">
        <v>23</v>
      </c>
      <c r="B1" s="5" t="s">
        <v>24</v>
      </c>
    </row>
    <row r="2" spans="1:4" x14ac:dyDescent="0.25">
      <c r="A2" s="4" t="s">
        <v>25</v>
      </c>
      <c r="B2" s="8">
        <v>42370</v>
      </c>
    </row>
    <row r="3" spans="1:4" x14ac:dyDescent="0.25">
      <c r="A3" s="4"/>
      <c r="B3" s="8"/>
    </row>
    <row r="4" spans="1:4" x14ac:dyDescent="0.25">
      <c r="A4" s="4" t="s">
        <v>26</v>
      </c>
      <c r="B4" s="9" t="s">
        <v>27</v>
      </c>
    </row>
    <row r="5" spans="1:4" x14ac:dyDescent="0.25">
      <c r="B5" s="9" t="s">
        <v>28</v>
      </c>
    </row>
    <row r="6" spans="1:4" x14ac:dyDescent="0.25">
      <c r="B6" s="9" t="s">
        <v>29</v>
      </c>
    </row>
    <row r="7" spans="1:4" x14ac:dyDescent="0.25">
      <c r="B7" s="9"/>
    </row>
    <row r="8" spans="1:4" x14ac:dyDescent="0.25">
      <c r="A8" s="4" t="s">
        <v>30</v>
      </c>
      <c r="B8" s="5"/>
    </row>
    <row r="9" spans="1:4" x14ac:dyDescent="0.25">
      <c r="A9" s="4"/>
      <c r="B9" s="5" t="s">
        <v>5</v>
      </c>
      <c r="C9" t="s">
        <v>31</v>
      </c>
    </row>
    <row r="10" spans="1:4" x14ac:dyDescent="0.25">
      <c r="A10" s="4"/>
      <c r="B10" s="5" t="s">
        <v>32</v>
      </c>
      <c r="C10" t="s">
        <v>33</v>
      </c>
    </row>
    <row r="11" spans="1:4" x14ac:dyDescent="0.25">
      <c r="A11" s="4"/>
      <c r="B11" s="5" t="s">
        <v>7</v>
      </c>
      <c r="C11" t="s">
        <v>34</v>
      </c>
      <c r="D11" s="10" t="s">
        <v>35</v>
      </c>
    </row>
    <row r="12" spans="1:4" x14ac:dyDescent="0.25">
      <c r="A12" s="4"/>
      <c r="B12" s="5" t="s">
        <v>8</v>
      </c>
      <c r="C12" t="s">
        <v>36</v>
      </c>
      <c r="D12" t="s">
        <v>37</v>
      </c>
    </row>
    <row r="13" spans="1:4" x14ac:dyDescent="0.25">
      <c r="A13" s="4"/>
      <c r="B13" s="5" t="s">
        <v>9</v>
      </c>
      <c r="C13" t="s">
        <v>38</v>
      </c>
      <c r="D13" t="s">
        <v>39</v>
      </c>
    </row>
    <row r="14" spans="1:4" x14ac:dyDescent="0.25">
      <c r="A14" s="4"/>
      <c r="B14" s="5" t="s">
        <v>10</v>
      </c>
      <c r="C14" t="s">
        <v>40</v>
      </c>
      <c r="D14" t="s">
        <v>41</v>
      </c>
    </row>
    <row r="15" spans="1:4" x14ac:dyDescent="0.25">
      <c r="A15" s="4"/>
      <c r="B15" s="5" t="s">
        <v>11</v>
      </c>
      <c r="C15" t="s">
        <v>42</v>
      </c>
      <c r="D15" t="s">
        <v>43</v>
      </c>
    </row>
    <row r="16" spans="1:4" x14ac:dyDescent="0.25">
      <c r="A16" s="4"/>
      <c r="B16" s="5" t="s">
        <v>12</v>
      </c>
      <c r="C16" t="s">
        <v>44</v>
      </c>
      <c r="D16" t="s">
        <v>45</v>
      </c>
    </row>
    <row r="17" spans="1:4" x14ac:dyDescent="0.25">
      <c r="A17" s="4"/>
      <c r="B17" s="5" t="s">
        <v>13</v>
      </c>
      <c r="C17" t="s">
        <v>46</v>
      </c>
      <c r="D17" t="s">
        <v>47</v>
      </c>
    </row>
    <row r="18" spans="1:4" x14ac:dyDescent="0.25">
      <c r="A18" s="5"/>
      <c r="B18" s="5"/>
    </row>
    <row r="19" spans="1:4" x14ac:dyDescent="0.25">
      <c r="A19" s="4" t="s">
        <v>48</v>
      </c>
      <c r="B19" s="5"/>
    </row>
    <row r="20" spans="1:4" x14ac:dyDescent="0.25">
      <c r="B20" s="9" t="s">
        <v>14</v>
      </c>
      <c r="C20" s="5" t="s">
        <v>49</v>
      </c>
    </row>
    <row r="21" spans="1:4" x14ac:dyDescent="0.25">
      <c r="B21" s="9" t="s">
        <v>15</v>
      </c>
      <c r="C21" s="5" t="s">
        <v>50</v>
      </c>
    </row>
    <row r="22" spans="1:4" x14ac:dyDescent="0.25">
      <c r="B22" s="9" t="s">
        <v>51</v>
      </c>
      <c r="C22" s="5" t="s">
        <v>52</v>
      </c>
    </row>
    <row r="23" spans="1:4" x14ac:dyDescent="0.25">
      <c r="B23" s="11" t="s">
        <v>16</v>
      </c>
      <c r="C23" s="5" t="s">
        <v>53</v>
      </c>
    </row>
    <row r="24" spans="1:4" x14ac:dyDescent="0.25">
      <c r="B24" s="5" t="s">
        <v>17</v>
      </c>
      <c r="C24" s="9" t="s">
        <v>54</v>
      </c>
    </row>
    <row r="25" spans="1:4" x14ac:dyDescent="0.25">
      <c r="B25" s="9" t="s">
        <v>18</v>
      </c>
      <c r="C25" s="9" t="s">
        <v>55</v>
      </c>
    </row>
    <row r="26" spans="1:4" x14ac:dyDescent="0.25">
      <c r="B26" s="9" t="s">
        <v>22</v>
      </c>
      <c r="C26" s="9" t="s">
        <v>56</v>
      </c>
    </row>
    <row r="27" spans="1:4" x14ac:dyDescent="0.25">
      <c r="B27" s="9" t="s">
        <v>19</v>
      </c>
      <c r="C27" s="9" t="s">
        <v>57</v>
      </c>
    </row>
    <row r="29" spans="1:4" x14ac:dyDescent="0.25">
      <c r="A29" s="3" t="s">
        <v>71</v>
      </c>
      <c r="B29" t="s">
        <v>74</v>
      </c>
    </row>
    <row r="30" spans="1:4" x14ac:dyDescent="0.25">
      <c r="B30" t="s">
        <v>72</v>
      </c>
    </row>
    <row r="31" spans="1:4" x14ac:dyDescent="0.25">
      <c r="B31" t="s">
        <v>73</v>
      </c>
    </row>
  </sheetData>
  <phoneticPr fontId="1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R54"/>
  <sheetViews>
    <sheetView topLeftCell="A16" workbookViewId="0">
      <selection activeCell="B45" sqref="B45:M45"/>
    </sheetView>
  </sheetViews>
  <sheetFormatPr defaultRowHeight="15" x14ac:dyDescent="0.25"/>
  <cols>
    <col min="2" max="2" width="9.5703125" bestFit="1" customWidth="1"/>
  </cols>
  <sheetData>
    <row r="1" spans="1:44" s="3" customFormat="1" x14ac:dyDescent="0.25">
      <c r="A1" s="6" t="str">
        <f>'INPUT by product'!A27</f>
        <v>Food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x14ac:dyDescent="0.25">
      <c r="A2" s="6"/>
      <c r="B2" s="6" t="str">
        <f>'INPUT by product'!B28</f>
        <v>Export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tr">
        <f>'INPUT by product'!M28</f>
        <v>Import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tr">
        <f>'INPUT by product'!X28</f>
        <v>Balance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 t="str">
        <f>'INPUT by product'!AI28</f>
        <v>Trade</v>
      </c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x14ac:dyDescent="0.25">
      <c r="A3" s="6"/>
      <c r="B3" s="6">
        <f>'INPUT by product'!B29</f>
        <v>2003</v>
      </c>
      <c r="C3" s="6">
        <f>'INPUT by product'!C29</f>
        <v>2004</v>
      </c>
      <c r="D3" s="6">
        <f>'INPUT by product'!D29</f>
        <v>2005</v>
      </c>
      <c r="E3" s="6">
        <f>'INPUT by product'!E29</f>
        <v>2006</v>
      </c>
      <c r="F3" s="6">
        <f>'INPUT by product'!F29</f>
        <v>2007</v>
      </c>
      <c r="G3" s="6">
        <f>'INPUT by product'!G29</f>
        <v>2008</v>
      </c>
      <c r="H3" s="6">
        <f>'INPUT by product'!H29</f>
        <v>2009</v>
      </c>
      <c r="I3" s="6">
        <f>'INPUT by product'!I29</f>
        <v>2010</v>
      </c>
      <c r="J3" s="6">
        <f>'INPUT by product'!J29</f>
        <v>2011</v>
      </c>
      <c r="K3" s="6">
        <f>'INPUT by product'!K29</f>
        <v>2012</v>
      </c>
      <c r="L3" s="6"/>
      <c r="M3" s="6">
        <f>'INPUT by product'!M29</f>
        <v>2003</v>
      </c>
      <c r="N3" s="6">
        <f>'INPUT by product'!N29</f>
        <v>2004</v>
      </c>
      <c r="O3" s="6">
        <f>'INPUT by product'!O29</f>
        <v>2005</v>
      </c>
      <c r="P3" s="6">
        <f>'INPUT by product'!P29</f>
        <v>2006</v>
      </c>
      <c r="Q3" s="6">
        <f>'INPUT by product'!Q29</f>
        <v>2007</v>
      </c>
      <c r="R3" s="6">
        <f>'INPUT by product'!R29</f>
        <v>2008</v>
      </c>
      <c r="S3" s="6">
        <f>'INPUT by product'!S29</f>
        <v>2009</v>
      </c>
      <c r="T3" s="6">
        <f>'INPUT by product'!T29</f>
        <v>2010</v>
      </c>
      <c r="U3" s="6">
        <f>'INPUT by product'!U29</f>
        <v>2011</v>
      </c>
      <c r="V3" s="6">
        <f>'INPUT by product'!V29</f>
        <v>2012</v>
      </c>
      <c r="W3" s="6"/>
      <c r="X3" s="6">
        <f>'INPUT by product'!X29</f>
        <v>2003</v>
      </c>
      <c r="Y3" s="6">
        <f>'INPUT by product'!Y29</f>
        <v>2004</v>
      </c>
      <c r="Z3" s="6">
        <f>'INPUT by product'!Z29</f>
        <v>2005</v>
      </c>
      <c r="AA3" s="6">
        <f>'INPUT by product'!AA29</f>
        <v>2006</v>
      </c>
      <c r="AB3" s="6">
        <f>'INPUT by product'!AB29</f>
        <v>2007</v>
      </c>
      <c r="AC3" s="6">
        <f>'INPUT by product'!AC29</f>
        <v>2008</v>
      </c>
      <c r="AD3" s="6">
        <f>'INPUT by product'!AD29</f>
        <v>2009</v>
      </c>
      <c r="AE3" s="6">
        <f>'INPUT by product'!AE29</f>
        <v>2010</v>
      </c>
      <c r="AF3" s="6">
        <f>'INPUT by product'!AF29</f>
        <v>2011</v>
      </c>
      <c r="AG3" s="6">
        <f>'INPUT by product'!AG29</f>
        <v>2012</v>
      </c>
      <c r="AH3" s="6"/>
      <c r="AI3" s="6">
        <f>'INPUT by product'!AI29</f>
        <v>2003</v>
      </c>
      <c r="AJ3" s="6">
        <f>'INPUT by product'!AJ29</f>
        <v>2004</v>
      </c>
      <c r="AK3" s="6">
        <f>'INPUT by product'!AK29</f>
        <v>2005</v>
      </c>
      <c r="AL3" s="6">
        <f>'INPUT by product'!AL29</f>
        <v>2006</v>
      </c>
      <c r="AM3" s="6">
        <f>'INPUT by product'!AM29</f>
        <v>2007</v>
      </c>
      <c r="AN3" s="6">
        <f>'INPUT by product'!AN29</f>
        <v>2008</v>
      </c>
      <c r="AO3" s="6">
        <f>'INPUT by product'!AO29</f>
        <v>2009</v>
      </c>
      <c r="AP3" s="6">
        <f>'INPUT by product'!AP29</f>
        <v>2010</v>
      </c>
      <c r="AQ3" s="6">
        <f>'INPUT by product'!AQ29</f>
        <v>2011</v>
      </c>
      <c r="AR3" s="6">
        <f>'INPUT by product'!AR29</f>
        <v>2012</v>
      </c>
    </row>
    <row r="4" spans="1:44" s="1" customFormat="1" x14ac:dyDescent="0.25">
      <c r="A4" s="6" t="str">
        <f>'INPUT by product'!A30</f>
        <v>World</v>
      </c>
      <c r="B4" s="6">
        <f>'INPUT by product'!B30</f>
        <v>527570.03586800001</v>
      </c>
      <c r="C4" s="6">
        <f>'INPUT by product'!C30</f>
        <v>602169.80584500008</v>
      </c>
      <c r="D4" s="6">
        <f>'INPUT by product'!D30</f>
        <v>654385.23321800004</v>
      </c>
      <c r="E4" s="6">
        <f>'INPUT by product'!E30</f>
        <v>725083.28365400003</v>
      </c>
      <c r="F4" s="6">
        <f>'INPUT by product'!F30</f>
        <v>875365.50229900004</v>
      </c>
      <c r="G4" s="6">
        <f>'INPUT by product'!G30</f>
        <v>1065271.164932</v>
      </c>
      <c r="H4" s="6">
        <f>'INPUT by product'!H30</f>
        <v>954466.44551200001</v>
      </c>
      <c r="I4" s="6">
        <f>'INPUT by product'!I30</f>
        <v>1069115.5677730001</v>
      </c>
      <c r="J4" s="6">
        <f>'INPUT by product'!J30</f>
        <v>1266796.3354119998</v>
      </c>
      <c r="K4" s="6">
        <f>'INPUT by product'!K30</f>
        <v>1284310.2939200001</v>
      </c>
      <c r="L4" s="6"/>
      <c r="M4" s="6">
        <f>'INPUT by product'!M30</f>
        <v>554949.51769299991</v>
      </c>
      <c r="N4" s="6">
        <f>'INPUT by product'!N30</f>
        <v>632716.52319900005</v>
      </c>
      <c r="O4" s="6">
        <f>'INPUT by product'!O30</f>
        <v>675907.10149300005</v>
      </c>
      <c r="P4" s="6">
        <f>'INPUT by product'!P30</f>
        <v>748109.72574200004</v>
      </c>
      <c r="Q4" s="6">
        <f>'INPUT by product'!Q30</f>
        <v>904130.23927199992</v>
      </c>
      <c r="R4" s="6">
        <f>'INPUT by product'!R30</f>
        <v>1092540.0966419999</v>
      </c>
      <c r="S4" s="6">
        <f>'INPUT by product'!S30</f>
        <v>963519.05964400002</v>
      </c>
      <c r="T4" s="6">
        <f>'INPUT by product'!T30</f>
        <v>1074578.4340840001</v>
      </c>
      <c r="U4" s="6">
        <f>'INPUT by product'!U30</f>
        <v>1273620.2295820001</v>
      </c>
      <c r="V4" s="6">
        <f>'INPUT by product'!V30</f>
        <v>1319582.155297</v>
      </c>
      <c r="W4" s="6"/>
      <c r="X4" s="6">
        <f>'INPUT by product'!X30</f>
        <v>-27379.481824999908</v>
      </c>
      <c r="Y4" s="6">
        <f>'INPUT by product'!Y30</f>
        <v>-30546.717353999964</v>
      </c>
      <c r="Z4" s="6">
        <f>'INPUT by product'!Z30</f>
        <v>-21521.868275000015</v>
      </c>
      <c r="AA4" s="6">
        <f>'INPUT by product'!AA30</f>
        <v>-23026.442088000011</v>
      </c>
      <c r="AB4" s="6">
        <f>'INPUT by product'!AB30</f>
        <v>-28764.736972999875</v>
      </c>
      <c r="AC4" s="6">
        <f>'INPUT by product'!AC30</f>
        <v>-27268.931709999917</v>
      </c>
      <c r="AD4" s="6">
        <f>'INPUT by product'!AD30</f>
        <v>-9052.614132000017</v>
      </c>
      <c r="AE4" s="6">
        <f>'INPUT by product'!AE30</f>
        <v>-5462.8663109999616</v>
      </c>
      <c r="AF4" s="6">
        <f>'INPUT by product'!AF30</f>
        <v>-6823.8941700002179</v>
      </c>
      <c r="AG4" s="6">
        <f>'INPUT by product'!AG30</f>
        <v>-35271.861376999877</v>
      </c>
      <c r="AH4" s="6"/>
      <c r="AI4" s="6">
        <f>'INPUT by product'!AI30</f>
        <v>1082519.5535609999</v>
      </c>
      <c r="AJ4" s="6">
        <f>'INPUT by product'!AJ30</f>
        <v>1234886.3290440002</v>
      </c>
      <c r="AK4" s="6">
        <f>'INPUT by product'!AK30</f>
        <v>1330292.3347110001</v>
      </c>
      <c r="AL4" s="6">
        <f>'INPUT by product'!AL30</f>
        <v>1473193.0093960001</v>
      </c>
      <c r="AM4" s="6">
        <f>'INPUT by product'!AM30</f>
        <v>1779495.7415709998</v>
      </c>
      <c r="AN4" s="6">
        <f>'INPUT by product'!AN30</f>
        <v>2157811.2615740001</v>
      </c>
      <c r="AO4" s="6">
        <f>'INPUT by product'!AO30</f>
        <v>1917985.5051560001</v>
      </c>
      <c r="AP4" s="6">
        <f>'INPUT by product'!AP30</f>
        <v>2143694.0018570004</v>
      </c>
      <c r="AQ4" s="6">
        <f>'INPUT by product'!AQ30</f>
        <v>2540416.5649939999</v>
      </c>
      <c r="AR4" s="6">
        <f>'INPUT by product'!AR30</f>
        <v>2603892.449217</v>
      </c>
    </row>
    <row r="5" spans="1:44" s="1" customFormat="1" x14ac:dyDescent="0.25">
      <c r="A5" s="6" t="str">
        <f>'INPUT by product'!A31</f>
        <v>Africa</v>
      </c>
      <c r="B5" s="6">
        <f>'INPUT by product'!B31</f>
        <v>23191.554769000002</v>
      </c>
      <c r="C5" s="6">
        <f>'INPUT by product'!C31</f>
        <v>25397.823204</v>
      </c>
      <c r="D5" s="6">
        <f>'INPUT by product'!D31</f>
        <v>26363.112259000001</v>
      </c>
      <c r="E5" s="6">
        <f>'INPUT by product'!E31</f>
        <v>27902.813995</v>
      </c>
      <c r="F5" s="6">
        <f>'INPUT by product'!F31</f>
        <v>33423.483938999998</v>
      </c>
      <c r="G5" s="6">
        <f>'INPUT by product'!G31</f>
        <v>38557.014860000003</v>
      </c>
      <c r="H5" s="6">
        <f>'INPUT by product'!H31</f>
        <v>38513.615696999994</v>
      </c>
      <c r="I5" s="6">
        <f>'INPUT by product'!I31</f>
        <v>41645.357327999998</v>
      </c>
      <c r="J5" s="6">
        <f>'INPUT by product'!J31</f>
        <v>47395.520689000004</v>
      </c>
      <c r="K5" s="6">
        <f>'INPUT by product'!K31</f>
        <v>44061.854768999998</v>
      </c>
      <c r="L5" s="6"/>
      <c r="M5" s="6">
        <f>'INPUT by product'!M31</f>
        <v>21567.467069999999</v>
      </c>
      <c r="N5" s="6">
        <f>'INPUT by product'!N31</f>
        <v>25237.267097</v>
      </c>
      <c r="O5" s="6">
        <f>'INPUT by product'!O31</f>
        <v>28574.451315000002</v>
      </c>
      <c r="P5" s="6">
        <f>'INPUT by product'!P31</f>
        <v>32363.912495</v>
      </c>
      <c r="Q5" s="6">
        <f>'INPUT by product'!Q31</f>
        <v>43415.216092000002</v>
      </c>
      <c r="R5" s="6">
        <f>'INPUT by product'!R31</f>
        <v>57237.771941999999</v>
      </c>
      <c r="S5" s="6">
        <f>'INPUT by product'!S31</f>
        <v>50623.972355999998</v>
      </c>
      <c r="T5" s="6">
        <f>'INPUT by product'!T31</f>
        <v>60034.533547999999</v>
      </c>
      <c r="U5" s="6">
        <f>'INPUT by product'!U31</f>
        <v>77475.638181999995</v>
      </c>
      <c r="V5" s="6">
        <f>'INPUT by product'!V31</f>
        <v>78281.161294000005</v>
      </c>
      <c r="W5" s="6"/>
      <c r="X5" s="6">
        <f>'INPUT by product'!X31</f>
        <v>1624.0876990000033</v>
      </c>
      <c r="Y5" s="6">
        <f>'INPUT by product'!Y31</f>
        <v>160.55610700000034</v>
      </c>
      <c r="Z5" s="6">
        <f>'INPUT by product'!Z31</f>
        <v>-2211.3390560000007</v>
      </c>
      <c r="AA5" s="6">
        <f>'INPUT by product'!AA31</f>
        <v>-4461.0985000000001</v>
      </c>
      <c r="AB5" s="6">
        <f>'INPUT by product'!AB31</f>
        <v>-9991.7321530000045</v>
      </c>
      <c r="AC5" s="6">
        <f>'INPUT by product'!AC31</f>
        <v>-18680.757081999996</v>
      </c>
      <c r="AD5" s="6">
        <f>'INPUT by product'!AD31</f>
        <v>-12110.356659000005</v>
      </c>
      <c r="AE5" s="6">
        <f>'INPUT by product'!AE31</f>
        <v>-18389.176220000001</v>
      </c>
      <c r="AF5" s="6">
        <f>'INPUT by product'!AF31</f>
        <v>-30080.117492999991</v>
      </c>
      <c r="AG5" s="6">
        <f>'INPUT by product'!AG31</f>
        <v>-34219.306525000007</v>
      </c>
      <c r="AH5" s="6"/>
      <c r="AI5" s="6">
        <f>'INPUT by product'!AI31</f>
        <v>44759.021839000001</v>
      </c>
      <c r="AJ5" s="6">
        <f>'INPUT by product'!AJ31</f>
        <v>50635.090301000004</v>
      </c>
      <c r="AK5" s="6">
        <f>'INPUT by product'!AK31</f>
        <v>54937.563574</v>
      </c>
      <c r="AL5" s="6">
        <f>'INPUT by product'!AL31</f>
        <v>60266.726490000001</v>
      </c>
      <c r="AM5" s="6">
        <f>'INPUT by product'!AM31</f>
        <v>76838.700031</v>
      </c>
      <c r="AN5" s="6">
        <f>'INPUT by product'!AN31</f>
        <v>95794.786802000002</v>
      </c>
      <c r="AO5" s="6">
        <f>'INPUT by product'!AO31</f>
        <v>89137.588052999985</v>
      </c>
      <c r="AP5" s="6">
        <f>'INPUT by product'!AP31</f>
        <v>101679.89087599999</v>
      </c>
      <c r="AQ5" s="6">
        <f>'INPUT by product'!AQ31</f>
        <v>124871.15887099999</v>
      </c>
      <c r="AR5" s="6">
        <f>'INPUT by product'!AR31</f>
        <v>122343.016063</v>
      </c>
    </row>
    <row r="6" spans="1:44" s="1" customFormat="1" x14ac:dyDescent="0.25">
      <c r="A6" s="6" t="str">
        <f>'INPUT by product'!A32</f>
        <v>CEN-SAD</v>
      </c>
      <c r="B6" s="6">
        <f>'INPUT by product'!B32</f>
        <v>12429.820944000001</v>
      </c>
      <c r="C6" s="6">
        <f>'INPUT by product'!C32</f>
        <v>13575.641796</v>
      </c>
      <c r="D6" s="6">
        <f>'INPUT by product'!D32</f>
        <v>14104.618935000004</v>
      </c>
      <c r="E6" s="6">
        <f>'INPUT by product'!E32</f>
        <v>15498.655213</v>
      </c>
      <c r="F6" s="6">
        <f>'INPUT by product'!F32</f>
        <v>18807.323503</v>
      </c>
      <c r="G6" s="6">
        <f>'INPUT by product'!G32</f>
        <v>21978.785887999999</v>
      </c>
      <c r="H6" s="6">
        <f>'INPUT by product'!H32</f>
        <v>21364.289772999997</v>
      </c>
      <c r="I6" s="6">
        <f>'INPUT by product'!I32</f>
        <v>23719.369049000001</v>
      </c>
      <c r="J6" s="6">
        <f>'INPUT by product'!J32</f>
        <v>27047.451518999998</v>
      </c>
      <c r="K6" s="6">
        <f>'INPUT by product'!K32</f>
        <v>24821.100726999994</v>
      </c>
      <c r="L6" s="6"/>
      <c r="M6" s="6">
        <f>'INPUT by product'!M32</f>
        <v>13128.886361999999</v>
      </c>
      <c r="N6" s="6">
        <f>'INPUT by product'!N32</f>
        <v>14907.320576</v>
      </c>
      <c r="O6" s="6">
        <f>'INPUT by product'!O32</f>
        <v>16974.176759999998</v>
      </c>
      <c r="P6" s="6">
        <f>'INPUT by product'!P32</f>
        <v>18932.922405000001</v>
      </c>
      <c r="Q6" s="6">
        <f>'INPUT by product'!Q32</f>
        <v>26115.020089000001</v>
      </c>
      <c r="R6" s="6">
        <f>'INPUT by product'!R32</f>
        <v>34431.101201999991</v>
      </c>
      <c r="S6" s="6">
        <f>'INPUT by product'!S32</f>
        <v>30922.587317000001</v>
      </c>
      <c r="T6" s="6">
        <f>'INPUT by product'!T32</f>
        <v>38183.342438000014</v>
      </c>
      <c r="U6" s="6">
        <f>'INPUT by product'!U32</f>
        <v>47434.406526000006</v>
      </c>
      <c r="V6" s="6">
        <f>'INPUT by product'!V32</f>
        <v>50118.453234000008</v>
      </c>
      <c r="W6" s="6"/>
      <c r="X6" s="6">
        <f>'INPUT by product'!X32</f>
        <v>-699.06541799999832</v>
      </c>
      <c r="Y6" s="6">
        <f>'INPUT by product'!Y32</f>
        <v>-1331.6787800000002</v>
      </c>
      <c r="Z6" s="6">
        <f>'INPUT by product'!Z32</f>
        <v>-2869.5578249999944</v>
      </c>
      <c r="AA6" s="6">
        <f>'INPUT by product'!AA32</f>
        <v>-3434.2671920000012</v>
      </c>
      <c r="AB6" s="6">
        <f>'INPUT by product'!AB32</f>
        <v>-7307.6965860000018</v>
      </c>
      <c r="AC6" s="6">
        <f>'INPUT by product'!AC32</f>
        <v>-12452.315313999992</v>
      </c>
      <c r="AD6" s="6">
        <f>'INPUT by product'!AD32</f>
        <v>-9558.2975440000046</v>
      </c>
      <c r="AE6" s="6">
        <f>'INPUT by product'!AE32</f>
        <v>-14463.973389000013</v>
      </c>
      <c r="AF6" s="6">
        <f>'INPUT by product'!AF32</f>
        <v>-20386.955007000008</v>
      </c>
      <c r="AG6" s="6">
        <f>'INPUT by product'!AG32</f>
        <v>-25297.352507000014</v>
      </c>
      <c r="AH6" s="6"/>
      <c r="AI6" s="6">
        <f>'INPUT by product'!AI32</f>
        <v>25558.707306</v>
      </c>
      <c r="AJ6" s="6">
        <f>'INPUT by product'!AJ32</f>
        <v>28482.962372000002</v>
      </c>
      <c r="AK6" s="6">
        <f>'INPUT by product'!AK32</f>
        <v>31078.795695000001</v>
      </c>
      <c r="AL6" s="6">
        <f>'INPUT by product'!AL32</f>
        <v>34431.577618000003</v>
      </c>
      <c r="AM6" s="6">
        <f>'INPUT by product'!AM32</f>
        <v>44922.343592000005</v>
      </c>
      <c r="AN6" s="6">
        <f>'INPUT by product'!AN32</f>
        <v>56409.887089999989</v>
      </c>
      <c r="AO6" s="6">
        <f>'INPUT by product'!AO32</f>
        <v>52286.877089999994</v>
      </c>
      <c r="AP6" s="6">
        <f>'INPUT by product'!AP32</f>
        <v>61902.711487000015</v>
      </c>
      <c r="AQ6" s="6">
        <f>'INPUT by product'!AQ32</f>
        <v>74481.858045000001</v>
      </c>
      <c r="AR6" s="6">
        <f>'INPUT by product'!AR32</f>
        <v>74939.553960999998</v>
      </c>
    </row>
    <row r="7" spans="1:44" s="1" customFormat="1" x14ac:dyDescent="0.25">
      <c r="A7" s="6" t="str">
        <f>'INPUT by product'!A33</f>
        <v>COMESA</v>
      </c>
      <c r="B7" s="6">
        <f>'INPUT by product'!B33</f>
        <v>6226.8433329999998</v>
      </c>
      <c r="C7" s="6">
        <f>'INPUT by product'!C33</f>
        <v>6887.5418520000003</v>
      </c>
      <c r="D7" s="6">
        <f>'INPUT by product'!D33</f>
        <v>7456.9727480000001</v>
      </c>
      <c r="E7" s="6">
        <f>'INPUT by product'!E33</f>
        <v>7843.4209030000011</v>
      </c>
      <c r="F7" s="6">
        <f>'INPUT by product'!F33</f>
        <v>9578.8251280000004</v>
      </c>
      <c r="G7" s="6">
        <f>'INPUT by product'!G33</f>
        <v>10610.663321</v>
      </c>
      <c r="H7" s="6">
        <f>'INPUT by product'!H33</f>
        <v>10580.399866</v>
      </c>
      <c r="I7" s="6">
        <f>'INPUT by product'!I33</f>
        <v>11638.604813</v>
      </c>
      <c r="J7" s="6">
        <f>'INPUT by product'!J33</f>
        <v>13266.539048999997</v>
      </c>
      <c r="K7" s="6">
        <f>'INPUT by product'!K33</f>
        <v>13397.685871000001</v>
      </c>
      <c r="L7" s="6"/>
      <c r="M7" s="6">
        <f>'INPUT by product'!M33</f>
        <v>6803.6244979999992</v>
      </c>
      <c r="N7" s="6">
        <f>'INPUT by product'!N33</f>
        <v>7732.4181790000002</v>
      </c>
      <c r="O7" s="6">
        <f>'INPUT by product'!O33</f>
        <v>8748.5483060000006</v>
      </c>
      <c r="P7" s="6">
        <f>'INPUT by product'!P33</f>
        <v>10166.457674000003</v>
      </c>
      <c r="Q7" s="6">
        <f>'INPUT by product'!Q33</f>
        <v>13495.447556000005</v>
      </c>
      <c r="R7" s="6">
        <f>'INPUT by product'!R33</f>
        <v>18159.178599999996</v>
      </c>
      <c r="S7" s="6">
        <f>'INPUT by product'!S33</f>
        <v>17052.37598199999</v>
      </c>
      <c r="T7" s="6">
        <f>'INPUT by product'!T33</f>
        <v>21968.124737000002</v>
      </c>
      <c r="U7" s="6">
        <f>'INPUT by product'!U33</f>
        <v>26241.015928000001</v>
      </c>
      <c r="V7" s="6">
        <f>'INPUT by product'!V33</f>
        <v>27389.565660999997</v>
      </c>
      <c r="W7" s="6"/>
      <c r="X7" s="6">
        <f>'INPUT by product'!X33</f>
        <v>-576.78116499999942</v>
      </c>
      <c r="Y7" s="6">
        <f>'INPUT by product'!Y33</f>
        <v>-844.87632699999995</v>
      </c>
      <c r="Z7" s="6">
        <f>'INPUT by product'!Z33</f>
        <v>-1291.5755580000005</v>
      </c>
      <c r="AA7" s="6">
        <f>'INPUT by product'!AA33</f>
        <v>-2323.0367710000019</v>
      </c>
      <c r="AB7" s="6">
        <f>'INPUT by product'!AB33</f>
        <v>-3916.6224280000042</v>
      </c>
      <c r="AC7" s="6">
        <f>'INPUT by product'!AC33</f>
        <v>-7548.5152789999956</v>
      </c>
      <c r="AD7" s="6">
        <f>'INPUT by product'!AD33</f>
        <v>-6471.9761159999907</v>
      </c>
      <c r="AE7" s="6">
        <f>'INPUT by product'!AE33</f>
        <v>-10329.519924000002</v>
      </c>
      <c r="AF7" s="6">
        <f>'INPUT by product'!AF33</f>
        <v>-12974.476879000003</v>
      </c>
      <c r="AG7" s="6">
        <f>'INPUT by product'!AG33</f>
        <v>-13991.879789999995</v>
      </c>
      <c r="AH7" s="6"/>
      <c r="AI7" s="6">
        <f>'INPUT by product'!AI33</f>
        <v>13030.467830999998</v>
      </c>
      <c r="AJ7" s="6">
        <f>'INPUT by product'!AJ33</f>
        <v>14619.960031000001</v>
      </c>
      <c r="AK7" s="6">
        <f>'INPUT by product'!AK33</f>
        <v>16205.521054000001</v>
      </c>
      <c r="AL7" s="6">
        <f>'INPUT by product'!AL33</f>
        <v>18009.878577000003</v>
      </c>
      <c r="AM7" s="6">
        <f>'INPUT by product'!AM33</f>
        <v>23074.272684000003</v>
      </c>
      <c r="AN7" s="6">
        <f>'INPUT by product'!AN33</f>
        <v>28769.841920999996</v>
      </c>
      <c r="AO7" s="6">
        <f>'INPUT by product'!AO33</f>
        <v>27632.77584799999</v>
      </c>
      <c r="AP7" s="6">
        <f>'INPUT by product'!AP33</f>
        <v>33606.729550000004</v>
      </c>
      <c r="AQ7" s="6">
        <f>'INPUT by product'!AQ33</f>
        <v>39507.554977</v>
      </c>
      <c r="AR7" s="6">
        <f>'INPUT by product'!AR33</f>
        <v>40787.251531999995</v>
      </c>
    </row>
    <row r="8" spans="1:44" s="1" customFormat="1" x14ac:dyDescent="0.25">
      <c r="A8" s="6" t="str">
        <f>'INPUT by product'!A34</f>
        <v>EAC</v>
      </c>
      <c r="B8" s="6">
        <f>'INPUT by product'!B34</f>
        <v>1954.1777269999998</v>
      </c>
      <c r="C8" s="6">
        <f>'INPUT by product'!C34</f>
        <v>2111.2644599999999</v>
      </c>
      <c r="D8" s="6">
        <f>'INPUT by product'!D34</f>
        <v>2433.3476329999999</v>
      </c>
      <c r="E8" s="6">
        <f>'INPUT by product'!E34</f>
        <v>2540.2396170000002</v>
      </c>
      <c r="F8" s="6">
        <f>'INPUT by product'!F34</f>
        <v>3021.233338</v>
      </c>
      <c r="G8" s="6">
        <f>'INPUT by product'!G34</f>
        <v>3701.6429330000005</v>
      </c>
      <c r="H8" s="6">
        <f>'INPUT by product'!H34</f>
        <v>3693.8777490000002</v>
      </c>
      <c r="I8" s="6">
        <f>'INPUT by product'!I34</f>
        <v>3928.641721</v>
      </c>
      <c r="J8" s="6">
        <f>'INPUT by product'!J34</f>
        <v>4647.5584120000003</v>
      </c>
      <c r="K8" s="6">
        <f>'INPUT by product'!K34</f>
        <v>4676.1832220000006</v>
      </c>
      <c r="L8" s="6"/>
      <c r="M8" s="6">
        <f>'INPUT by product'!M34</f>
        <v>741.50570699999992</v>
      </c>
      <c r="N8" s="6">
        <f>'INPUT by product'!N34</f>
        <v>1014.090677</v>
      </c>
      <c r="O8" s="6">
        <f>'INPUT by product'!O34</f>
        <v>997.32198399999993</v>
      </c>
      <c r="P8" s="6">
        <f>'INPUT by product'!P34</f>
        <v>1547.9787020000001</v>
      </c>
      <c r="Q8" s="6">
        <f>'INPUT by product'!Q34</f>
        <v>1738.2750310000001</v>
      </c>
      <c r="R8" s="6">
        <f>'INPUT by product'!R34</f>
        <v>1991.71975</v>
      </c>
      <c r="S8" s="6">
        <f>'INPUT by product'!S34</f>
        <v>2301.3713729999999</v>
      </c>
      <c r="T8" s="6">
        <f>'INPUT by product'!T34</f>
        <v>2384.7725799999998</v>
      </c>
      <c r="U8" s="6">
        <f>'INPUT by product'!U34</f>
        <v>3124.091019</v>
      </c>
      <c r="V8" s="6">
        <f>'INPUT by product'!V34</f>
        <v>3239.1948319999997</v>
      </c>
      <c r="W8" s="6"/>
      <c r="X8" s="6">
        <f>'INPUT by product'!X34</f>
        <v>1212.67202</v>
      </c>
      <c r="Y8" s="6">
        <f>'INPUT by product'!Y34</f>
        <v>1097.1737829999997</v>
      </c>
      <c r="Z8" s="6">
        <f>'INPUT by product'!Z34</f>
        <v>1436.0256489999999</v>
      </c>
      <c r="AA8" s="6">
        <f>'INPUT by product'!AA34</f>
        <v>992.26091500000007</v>
      </c>
      <c r="AB8" s="6">
        <f>'INPUT by product'!AB34</f>
        <v>1282.9583069999999</v>
      </c>
      <c r="AC8" s="6">
        <f>'INPUT by product'!AC34</f>
        <v>1709.9231830000006</v>
      </c>
      <c r="AD8" s="6">
        <f>'INPUT by product'!AD34</f>
        <v>1392.5063760000003</v>
      </c>
      <c r="AE8" s="6">
        <f>'INPUT by product'!AE34</f>
        <v>1543.8691410000001</v>
      </c>
      <c r="AF8" s="6">
        <f>'INPUT by product'!AF34</f>
        <v>1523.4673930000004</v>
      </c>
      <c r="AG8" s="6">
        <f>'INPUT by product'!AG34</f>
        <v>1436.9883900000009</v>
      </c>
      <c r="AH8" s="6"/>
      <c r="AI8" s="6">
        <f>'INPUT by product'!AI34</f>
        <v>2695.6834339999996</v>
      </c>
      <c r="AJ8" s="6">
        <f>'INPUT by product'!AJ34</f>
        <v>3125.355137</v>
      </c>
      <c r="AK8" s="6">
        <f>'INPUT by product'!AK34</f>
        <v>3430.6696169999996</v>
      </c>
      <c r="AL8" s="6">
        <f>'INPUT by product'!AL34</f>
        <v>4088.2183190000005</v>
      </c>
      <c r="AM8" s="6">
        <f>'INPUT by product'!AM34</f>
        <v>4759.5083690000001</v>
      </c>
      <c r="AN8" s="6">
        <f>'INPUT by product'!AN34</f>
        <v>5693.3626830000003</v>
      </c>
      <c r="AO8" s="6">
        <f>'INPUT by product'!AO34</f>
        <v>5995.2491220000002</v>
      </c>
      <c r="AP8" s="6">
        <f>'INPUT by product'!AP34</f>
        <v>6313.4143009999998</v>
      </c>
      <c r="AQ8" s="6">
        <f>'INPUT by product'!AQ34</f>
        <v>7771.6494309999998</v>
      </c>
      <c r="AR8" s="6">
        <f>'INPUT by product'!AR34</f>
        <v>7915.3780540000007</v>
      </c>
    </row>
    <row r="9" spans="1:44" s="1" customFormat="1" x14ac:dyDescent="0.25">
      <c r="A9" s="6" t="str">
        <f>'INPUT by product'!A35</f>
        <v>ECCAS</v>
      </c>
      <c r="B9" s="6">
        <f>'INPUT by product'!B35</f>
        <v>751.40392200000008</v>
      </c>
      <c r="C9" s="6">
        <f>'INPUT by product'!C35</f>
        <v>715.63622800000007</v>
      </c>
      <c r="D9" s="6">
        <f>'INPUT by product'!D35</f>
        <v>930.95580799999993</v>
      </c>
      <c r="E9" s="6">
        <f>'INPUT by product'!E35</f>
        <v>861.27715799999999</v>
      </c>
      <c r="F9" s="6">
        <f>'INPUT by product'!F35</f>
        <v>1044.5256770000001</v>
      </c>
      <c r="G9" s="6">
        <f>'INPUT by product'!G35</f>
        <v>1206.4428949999997</v>
      </c>
      <c r="H9" s="6">
        <f>'INPUT by product'!H35</f>
        <v>1423.5015450000003</v>
      </c>
      <c r="I9" s="6">
        <f>'INPUT by product'!I35</f>
        <v>1367.7643409999996</v>
      </c>
      <c r="J9" s="6">
        <f>'INPUT by product'!J35</f>
        <v>1333.0511649999996</v>
      </c>
      <c r="K9" s="6">
        <f>'INPUT by product'!K35</f>
        <v>1140.778129</v>
      </c>
      <c r="L9" s="6"/>
      <c r="M9" s="6">
        <f>'INPUT by product'!M35</f>
        <v>2183.0089010000002</v>
      </c>
      <c r="N9" s="6">
        <f>'INPUT by product'!N35</f>
        <v>2415.3333480000001</v>
      </c>
      <c r="O9" s="6">
        <f>'INPUT by product'!O35</f>
        <v>2695.5143069999999</v>
      </c>
      <c r="P9" s="6">
        <f>'INPUT by product'!P35</f>
        <v>3317.9016329999999</v>
      </c>
      <c r="Q9" s="6">
        <f>'INPUT by product'!Q35</f>
        <v>4201.7509340000006</v>
      </c>
      <c r="R9" s="6">
        <f>'INPUT by product'!R35</f>
        <v>5717.0578940000005</v>
      </c>
      <c r="S9" s="6">
        <f>'INPUT by product'!S35</f>
        <v>5190.0942460000006</v>
      </c>
      <c r="T9" s="6">
        <f>'INPUT by product'!T35</f>
        <v>5833.0371530000002</v>
      </c>
      <c r="U9" s="6">
        <f>'INPUT by product'!U35</f>
        <v>7566.1888690000005</v>
      </c>
      <c r="V9" s="6">
        <f>'INPUT by product'!V35</f>
        <v>7973.1232540000001</v>
      </c>
      <c r="W9" s="6"/>
      <c r="X9" s="6">
        <f>'INPUT by product'!X35</f>
        <v>-1431.6049790000002</v>
      </c>
      <c r="Y9" s="6">
        <f>'INPUT by product'!Y35</f>
        <v>-1699.69712</v>
      </c>
      <c r="Z9" s="6">
        <f>'INPUT by product'!Z35</f>
        <v>-1764.558499</v>
      </c>
      <c r="AA9" s="6">
        <f>'INPUT by product'!AA35</f>
        <v>-2456.6244750000001</v>
      </c>
      <c r="AB9" s="6">
        <f>'INPUT by product'!AB35</f>
        <v>-3157.2252570000005</v>
      </c>
      <c r="AC9" s="6">
        <f>'INPUT by product'!AC35</f>
        <v>-4510.6149990000013</v>
      </c>
      <c r="AD9" s="6">
        <f>'INPUT by product'!AD35</f>
        <v>-3766.5927010000005</v>
      </c>
      <c r="AE9" s="6">
        <f>'INPUT by product'!AE35</f>
        <v>-4465.2728120000011</v>
      </c>
      <c r="AF9" s="6">
        <f>'INPUT by product'!AF35</f>
        <v>-6233.1377040000007</v>
      </c>
      <c r="AG9" s="6">
        <f>'INPUT by product'!AG35</f>
        <v>-6832.3451249999998</v>
      </c>
      <c r="AH9" s="6"/>
      <c r="AI9" s="6">
        <f>'INPUT by product'!AI35</f>
        <v>2934.4128230000001</v>
      </c>
      <c r="AJ9" s="6">
        <f>'INPUT by product'!AJ35</f>
        <v>3130.9695760000004</v>
      </c>
      <c r="AK9" s="6">
        <f>'INPUT by product'!AK35</f>
        <v>3626.4701150000001</v>
      </c>
      <c r="AL9" s="6">
        <f>'INPUT by product'!AL35</f>
        <v>4179.1787910000003</v>
      </c>
      <c r="AM9" s="6">
        <f>'INPUT by product'!AM35</f>
        <v>5246.2766110000011</v>
      </c>
      <c r="AN9" s="6">
        <f>'INPUT by product'!AN35</f>
        <v>6923.5007889999997</v>
      </c>
      <c r="AO9" s="6">
        <f>'INPUT by product'!AO35</f>
        <v>6613.5957910000006</v>
      </c>
      <c r="AP9" s="6">
        <f>'INPUT by product'!AP35</f>
        <v>7200.8014939999994</v>
      </c>
      <c r="AQ9" s="6">
        <f>'INPUT by product'!AQ35</f>
        <v>8899.2400340000004</v>
      </c>
      <c r="AR9" s="6">
        <f>'INPUT by product'!AR35</f>
        <v>9113.9013830000004</v>
      </c>
    </row>
    <row r="10" spans="1:44" s="1" customFormat="1" x14ac:dyDescent="0.25">
      <c r="A10" s="6" t="str">
        <f>'INPUT by product'!A36</f>
        <v>ECOWAS</v>
      </c>
      <c r="B10" s="6">
        <f>'INPUT by product'!B36</f>
        <v>6749.5833870000006</v>
      </c>
      <c r="C10" s="6">
        <f>'INPUT by product'!C36</f>
        <v>6684.2290550000007</v>
      </c>
      <c r="D10" s="6">
        <f>'INPUT by product'!D36</f>
        <v>6649.0698899999988</v>
      </c>
      <c r="E10" s="6">
        <f>'INPUT by product'!E36</f>
        <v>6944.0095139999985</v>
      </c>
      <c r="F10" s="6">
        <f>'INPUT by product'!F36</f>
        <v>8280.2926209999987</v>
      </c>
      <c r="G10" s="6">
        <f>'INPUT by product'!G36</f>
        <v>10143.628811</v>
      </c>
      <c r="H10" s="6">
        <f>'INPUT by product'!H36</f>
        <v>10128.072559999999</v>
      </c>
      <c r="I10" s="6">
        <f>'INPUT by product'!I36</f>
        <v>11732.215806</v>
      </c>
      <c r="J10" s="6">
        <f>'INPUT by product'!J36</f>
        <v>14496.204846000001</v>
      </c>
      <c r="K10" s="6">
        <f>'INPUT by product'!K36</f>
        <v>12684.346458</v>
      </c>
      <c r="L10" s="6"/>
      <c r="M10" s="6">
        <f>'INPUT by product'!M36</f>
        <v>5333.0791760000002</v>
      </c>
      <c r="N10" s="6">
        <f>'INPUT by product'!N36</f>
        <v>5936.7137380000004</v>
      </c>
      <c r="O10" s="6">
        <f>'INPUT by product'!O36</f>
        <v>6971.7916949999999</v>
      </c>
      <c r="P10" s="6">
        <f>'INPUT by product'!P36</f>
        <v>7293.6180880000002</v>
      </c>
      <c r="Q10" s="6">
        <f>'INPUT by product'!Q36</f>
        <v>9584.4661190000006</v>
      </c>
      <c r="R10" s="6">
        <f>'INPUT by product'!R36</f>
        <v>12869.889510999999</v>
      </c>
      <c r="S10" s="6">
        <f>'INPUT by product'!S36</f>
        <v>11634.734202000001</v>
      </c>
      <c r="T10" s="6">
        <f>'INPUT by product'!T36</f>
        <v>13282.348812000002</v>
      </c>
      <c r="U10" s="6">
        <f>'INPUT by product'!U36</f>
        <v>16916.773461000001</v>
      </c>
      <c r="V10" s="6">
        <f>'INPUT by product'!V36</f>
        <v>18480.397894000002</v>
      </c>
      <c r="W10" s="6"/>
      <c r="X10" s="6">
        <f>'INPUT by product'!X36</f>
        <v>1416.5042110000004</v>
      </c>
      <c r="Y10" s="6">
        <f>'INPUT by product'!Y36</f>
        <v>747.51531700000032</v>
      </c>
      <c r="Z10" s="6">
        <f>'INPUT by product'!Z36</f>
        <v>-322.72180500000104</v>
      </c>
      <c r="AA10" s="6">
        <f>'INPUT by product'!AA36</f>
        <v>-349.60857400000168</v>
      </c>
      <c r="AB10" s="6">
        <f>'INPUT by product'!AB36</f>
        <v>-1304.1734980000019</v>
      </c>
      <c r="AC10" s="6">
        <f>'INPUT by product'!AC36</f>
        <v>-2726.2606999999989</v>
      </c>
      <c r="AD10" s="6">
        <f>'INPUT by product'!AD36</f>
        <v>-1506.6616420000028</v>
      </c>
      <c r="AE10" s="6">
        <f>'INPUT by product'!AE36</f>
        <v>-1550.1330060000018</v>
      </c>
      <c r="AF10" s="6">
        <f>'INPUT by product'!AF36</f>
        <v>-2420.5686150000001</v>
      </c>
      <c r="AG10" s="6">
        <f>'INPUT by product'!AG36</f>
        <v>-5796.0514360000016</v>
      </c>
      <c r="AH10" s="6"/>
      <c r="AI10" s="6">
        <f>'INPUT by product'!AI36</f>
        <v>12082.662563000002</v>
      </c>
      <c r="AJ10" s="6">
        <f>'INPUT by product'!AJ36</f>
        <v>12620.942793000002</v>
      </c>
      <c r="AK10" s="6">
        <f>'INPUT by product'!AK36</f>
        <v>13620.861584999999</v>
      </c>
      <c r="AL10" s="6">
        <f>'INPUT by product'!AL36</f>
        <v>14237.627601999999</v>
      </c>
      <c r="AM10" s="6">
        <f>'INPUT by product'!AM36</f>
        <v>17864.758739999997</v>
      </c>
      <c r="AN10" s="6">
        <f>'INPUT by product'!AN36</f>
        <v>23013.518322</v>
      </c>
      <c r="AO10" s="6">
        <f>'INPUT by product'!AO36</f>
        <v>21762.806762</v>
      </c>
      <c r="AP10" s="6">
        <f>'INPUT by product'!AP36</f>
        <v>25014.564618000004</v>
      </c>
      <c r="AQ10" s="6">
        <f>'INPUT by product'!AQ36</f>
        <v>31412.978307000001</v>
      </c>
      <c r="AR10" s="6">
        <f>'INPUT by product'!AR36</f>
        <v>31164.744352000002</v>
      </c>
    </row>
    <row r="11" spans="1:44" s="1" customFormat="1" x14ac:dyDescent="0.25">
      <c r="A11" s="6" t="str">
        <f>'INPUT by product'!A37</f>
        <v>IGAD</v>
      </c>
      <c r="B11" s="6">
        <f>'INPUT by product'!B37</f>
        <v>2228.6453020000004</v>
      </c>
      <c r="C11" s="6">
        <f>'INPUT by product'!C37</f>
        <v>2538.7364469999998</v>
      </c>
      <c r="D11" s="6">
        <f>'INPUT by product'!D37</f>
        <v>2822.0032470000001</v>
      </c>
      <c r="E11" s="6">
        <f>'INPUT by product'!E37</f>
        <v>3134.2495900000004</v>
      </c>
      <c r="F11" s="6">
        <f>'INPUT by product'!F37</f>
        <v>3481.7278420000002</v>
      </c>
      <c r="G11" s="6">
        <f>'INPUT by product'!G37</f>
        <v>4338.7347949999994</v>
      </c>
      <c r="H11" s="6">
        <f>'INPUT by product'!H37</f>
        <v>4192.4362270000001</v>
      </c>
      <c r="I11" s="6">
        <f>'INPUT by product'!I37</f>
        <v>4762.9841639999995</v>
      </c>
      <c r="J11" s="6">
        <f>'INPUT by product'!J37</f>
        <v>5598.1519230000004</v>
      </c>
      <c r="K11" s="6">
        <f>'INPUT by product'!K37</f>
        <v>5619.8330249999999</v>
      </c>
      <c r="L11" s="6"/>
      <c r="M11" s="6">
        <f>'INPUT by product'!M37</f>
        <v>1430.5262710000002</v>
      </c>
      <c r="N11" s="6">
        <f>'INPUT by product'!N37</f>
        <v>1621.8771719999997</v>
      </c>
      <c r="O11" s="6">
        <f>'INPUT by product'!O37</f>
        <v>1879.8025719999998</v>
      </c>
      <c r="P11" s="6">
        <f>'INPUT by product'!P37</f>
        <v>2469.2956239999999</v>
      </c>
      <c r="Q11" s="6">
        <f>'INPUT by product'!Q37</f>
        <v>2826.7677049999998</v>
      </c>
      <c r="R11" s="6">
        <f>'INPUT by product'!R37</f>
        <v>4077.596669</v>
      </c>
      <c r="S11" s="6">
        <f>'INPUT by product'!S37</f>
        <v>4268.6726189999999</v>
      </c>
      <c r="T11" s="6">
        <f>'INPUT by product'!T37</f>
        <v>4929.7533940000003</v>
      </c>
      <c r="U11" s="6">
        <f>'INPUT by product'!U37</f>
        <v>6142.4596629999996</v>
      </c>
      <c r="V11" s="6">
        <f>'INPUT by product'!V37</f>
        <v>5973.6709410000003</v>
      </c>
      <c r="W11" s="6"/>
      <c r="X11" s="6">
        <f>'INPUT by product'!X37</f>
        <v>798.11903100000018</v>
      </c>
      <c r="Y11" s="6">
        <f>'INPUT by product'!Y37</f>
        <v>916.85927500000003</v>
      </c>
      <c r="Z11" s="6">
        <f>'INPUT by product'!Z37</f>
        <v>942.20067500000027</v>
      </c>
      <c r="AA11" s="6">
        <f>'INPUT by product'!AA37</f>
        <v>664.95396600000049</v>
      </c>
      <c r="AB11" s="6">
        <f>'INPUT by product'!AB37</f>
        <v>654.96013700000049</v>
      </c>
      <c r="AC11" s="6">
        <f>'INPUT by product'!AC37</f>
        <v>261.13812599999937</v>
      </c>
      <c r="AD11" s="6">
        <f>'INPUT by product'!AD37</f>
        <v>-76.236391999999796</v>
      </c>
      <c r="AE11" s="6">
        <f>'INPUT by product'!AE37</f>
        <v>-166.76923000000079</v>
      </c>
      <c r="AF11" s="6">
        <f>'INPUT by product'!AF37</f>
        <v>-544.30773999999928</v>
      </c>
      <c r="AG11" s="6">
        <f>'INPUT by product'!AG37</f>
        <v>-353.8379160000004</v>
      </c>
      <c r="AH11" s="6"/>
      <c r="AI11" s="6">
        <f>'INPUT by product'!AI37</f>
        <v>3659.1715730000005</v>
      </c>
      <c r="AJ11" s="6">
        <f>'INPUT by product'!AJ37</f>
        <v>4160.6136189999997</v>
      </c>
      <c r="AK11" s="6">
        <f>'INPUT by product'!AK37</f>
        <v>4701.8058190000002</v>
      </c>
      <c r="AL11" s="6">
        <f>'INPUT by product'!AL37</f>
        <v>5603.5452139999998</v>
      </c>
      <c r="AM11" s="6">
        <f>'INPUT by product'!AM37</f>
        <v>6308.4955470000004</v>
      </c>
      <c r="AN11" s="6">
        <f>'INPUT by product'!AN37</f>
        <v>8416.331463999999</v>
      </c>
      <c r="AO11" s="6">
        <f>'INPUT by product'!AO37</f>
        <v>8461.1088459999992</v>
      </c>
      <c r="AP11" s="6">
        <f>'INPUT by product'!AP37</f>
        <v>9692.7375580000007</v>
      </c>
      <c r="AQ11" s="6">
        <f>'INPUT by product'!AQ37</f>
        <v>11740.611585999999</v>
      </c>
      <c r="AR11" s="6">
        <f>'INPUT by product'!AR37</f>
        <v>11593.503966</v>
      </c>
    </row>
    <row r="12" spans="1:44" s="1" customFormat="1" x14ac:dyDescent="0.25">
      <c r="A12" s="6" t="str">
        <f>'INPUT by product'!A38</f>
        <v>SADC</v>
      </c>
      <c r="B12" s="6">
        <f>'INPUT by product'!B38</f>
        <v>9312.5131360000014</v>
      </c>
      <c r="C12" s="6">
        <f>'INPUT by product'!C38</f>
        <v>10235.217866000001</v>
      </c>
      <c r="D12" s="6">
        <f>'INPUT by product'!D38</f>
        <v>10157.852905</v>
      </c>
      <c r="E12" s="6">
        <f>'INPUT by product'!E38</f>
        <v>10271.673161000002</v>
      </c>
      <c r="F12" s="6">
        <f>'INPUT by product'!F38</f>
        <v>12067.723314999999</v>
      </c>
      <c r="G12" s="6">
        <f>'INPUT by product'!G38</f>
        <v>13560.469619</v>
      </c>
      <c r="H12" s="6">
        <f>'INPUT by product'!H38</f>
        <v>13825.332340999999</v>
      </c>
      <c r="I12" s="6">
        <f>'INPUT by product'!I38</f>
        <v>14373.434113000001</v>
      </c>
      <c r="J12" s="6">
        <f>'INPUT by product'!J38</f>
        <v>16322.054391</v>
      </c>
      <c r="K12" s="6">
        <f>'INPUT by product'!K38</f>
        <v>15940.834782</v>
      </c>
      <c r="L12" s="6"/>
      <c r="M12" s="6">
        <f>'INPUT by product'!M38</f>
        <v>4822.9862689999991</v>
      </c>
      <c r="N12" s="6">
        <f>'INPUT by product'!N38</f>
        <v>5960.7445600000001</v>
      </c>
      <c r="O12" s="6">
        <f>'INPUT by product'!O38</f>
        <v>6862.4070499999998</v>
      </c>
      <c r="P12" s="6">
        <f>'INPUT by product'!P38</f>
        <v>8155.843398</v>
      </c>
      <c r="Q12" s="6">
        <f>'INPUT by product'!Q38</f>
        <v>10419.078903000001</v>
      </c>
      <c r="R12" s="6">
        <f>'INPUT by product'!R38</f>
        <v>12599.101038000001</v>
      </c>
      <c r="S12" s="6">
        <f>'INPUT by product'!S38</f>
        <v>11764.64258</v>
      </c>
      <c r="T12" s="6">
        <f>'INPUT by product'!T38</f>
        <v>13223.279010999999</v>
      </c>
      <c r="U12" s="6">
        <f>'INPUT by product'!U38</f>
        <v>17041.705267999998</v>
      </c>
      <c r="V12" s="6">
        <f>'INPUT by product'!V38</f>
        <v>17751.567881999999</v>
      </c>
      <c r="W12" s="6"/>
      <c r="X12" s="6">
        <f>'INPUT by product'!X38</f>
        <v>4489.5268670000023</v>
      </c>
      <c r="Y12" s="6">
        <f>'INPUT by product'!Y38</f>
        <v>4274.4733060000008</v>
      </c>
      <c r="Z12" s="6">
        <f>'INPUT by product'!Z38</f>
        <v>3295.4458549999999</v>
      </c>
      <c r="AA12" s="6">
        <f>'INPUT by product'!AA38</f>
        <v>2115.8297630000025</v>
      </c>
      <c r="AB12" s="6">
        <f>'INPUT by product'!AB38</f>
        <v>1648.6444119999978</v>
      </c>
      <c r="AC12" s="6">
        <f>'INPUT by product'!AC38</f>
        <v>961.36858099999881</v>
      </c>
      <c r="AD12" s="6">
        <f>'INPUT by product'!AD38</f>
        <v>2060.6897609999996</v>
      </c>
      <c r="AE12" s="6">
        <f>'INPUT by product'!AE38</f>
        <v>1150.1551020000024</v>
      </c>
      <c r="AF12" s="6">
        <f>'INPUT by product'!AF38</f>
        <v>-719.65087699999822</v>
      </c>
      <c r="AG12" s="6">
        <f>'INPUT by product'!AG38</f>
        <v>-1810.7330999999995</v>
      </c>
      <c r="AH12" s="6"/>
      <c r="AI12" s="6">
        <f>'INPUT by product'!AI38</f>
        <v>14135.499405</v>
      </c>
      <c r="AJ12" s="6">
        <f>'INPUT by product'!AJ38</f>
        <v>16195.962426000002</v>
      </c>
      <c r="AK12" s="6">
        <f>'INPUT by product'!AK38</f>
        <v>17020.259955000001</v>
      </c>
      <c r="AL12" s="6">
        <f>'INPUT by product'!AL38</f>
        <v>18427.516559000003</v>
      </c>
      <c r="AM12" s="6">
        <f>'INPUT by product'!AM38</f>
        <v>22486.802218000001</v>
      </c>
      <c r="AN12" s="6">
        <f>'INPUT by product'!AN38</f>
        <v>26159.570657</v>
      </c>
      <c r="AO12" s="6">
        <f>'INPUT by product'!AO38</f>
        <v>25589.974921000001</v>
      </c>
      <c r="AP12" s="6">
        <f>'INPUT by product'!AP38</f>
        <v>27596.713124000002</v>
      </c>
      <c r="AQ12" s="6">
        <f>'INPUT by product'!AQ38</f>
        <v>33363.759658999996</v>
      </c>
      <c r="AR12" s="6">
        <f>'INPUT by product'!AR38</f>
        <v>33692.402664000001</v>
      </c>
    </row>
    <row r="15" spans="1:44" x14ac:dyDescent="0.25">
      <c r="B15" t="s">
        <v>62</v>
      </c>
      <c r="M15" t="s">
        <v>58</v>
      </c>
      <c r="X15" t="s">
        <v>58</v>
      </c>
      <c r="AI15" t="s">
        <v>58</v>
      </c>
    </row>
    <row r="16" spans="1:44" x14ac:dyDescent="0.25">
      <c r="B16" s="12">
        <v>2002</v>
      </c>
      <c r="C16" s="12">
        <v>2003</v>
      </c>
      <c r="D16" s="12">
        <v>2004</v>
      </c>
      <c r="E16" s="12">
        <v>2005</v>
      </c>
      <c r="F16" s="12">
        <v>2006</v>
      </c>
      <c r="G16" s="12">
        <v>2007</v>
      </c>
      <c r="H16" s="12">
        <v>2008</v>
      </c>
      <c r="I16" s="12">
        <v>2009</v>
      </c>
      <c r="J16" s="12">
        <v>2010</v>
      </c>
      <c r="K16" s="12">
        <v>2011</v>
      </c>
      <c r="M16" s="12">
        <v>2002</v>
      </c>
      <c r="N16" s="12">
        <v>2003</v>
      </c>
      <c r="O16" s="12">
        <v>2004</v>
      </c>
      <c r="P16" s="12">
        <v>2005</v>
      </c>
      <c r="Q16" s="12">
        <v>2006</v>
      </c>
      <c r="R16" s="12">
        <v>2007</v>
      </c>
      <c r="S16" s="12">
        <v>2008</v>
      </c>
      <c r="T16" s="12">
        <v>2009</v>
      </c>
      <c r="U16" s="12">
        <v>2010</v>
      </c>
      <c r="V16" s="12">
        <v>2011</v>
      </c>
      <c r="X16" s="12">
        <v>2002</v>
      </c>
      <c r="Y16" s="12">
        <v>2003</v>
      </c>
      <c r="Z16" s="12">
        <v>2004</v>
      </c>
      <c r="AA16" s="12">
        <v>2005</v>
      </c>
      <c r="AB16" s="12">
        <v>2006</v>
      </c>
      <c r="AC16" s="12">
        <v>2007</v>
      </c>
      <c r="AD16" s="12">
        <v>2008</v>
      </c>
      <c r="AE16" s="12">
        <v>2009</v>
      </c>
      <c r="AF16" s="12">
        <v>2010</v>
      </c>
      <c r="AG16" s="12">
        <v>2011</v>
      </c>
      <c r="AI16" s="12">
        <v>2002</v>
      </c>
      <c r="AJ16" s="12">
        <v>2003</v>
      </c>
      <c r="AK16" s="12">
        <v>2004</v>
      </c>
      <c r="AL16" s="12">
        <v>2005</v>
      </c>
      <c r="AM16" s="12">
        <v>2006</v>
      </c>
      <c r="AN16" s="12">
        <v>2007</v>
      </c>
      <c r="AO16" s="12">
        <v>2008</v>
      </c>
      <c r="AP16" s="12">
        <v>2009</v>
      </c>
      <c r="AQ16" s="12">
        <v>2010</v>
      </c>
      <c r="AR16" s="12">
        <v>2011</v>
      </c>
    </row>
    <row r="17" spans="1:44" s="14" customFormat="1" x14ac:dyDescent="0.25">
      <c r="A17" s="16" t="s">
        <v>6</v>
      </c>
      <c r="B17" s="14">
        <f t="shared" ref="B17:K17" si="0">B5/B$4</f>
        <v>4.3959196300531779E-2</v>
      </c>
      <c r="C17" s="14">
        <f t="shared" si="0"/>
        <v>4.2177178193716108E-2</v>
      </c>
      <c r="D17" s="14">
        <f t="shared" si="0"/>
        <v>4.0286838578793949E-2</v>
      </c>
      <c r="E17" s="14">
        <f t="shared" si="0"/>
        <v>3.8482219386421337E-2</v>
      </c>
      <c r="F17" s="14">
        <f t="shared" si="0"/>
        <v>3.8182317958862726E-2</v>
      </c>
      <c r="G17" s="14">
        <f t="shared" si="0"/>
        <v>3.6194554146653575E-2</v>
      </c>
      <c r="H17" s="14">
        <f t="shared" si="0"/>
        <v>4.0350937299152838E-2</v>
      </c>
      <c r="I17" s="14">
        <f t="shared" si="0"/>
        <v>3.8953092241233125E-2</v>
      </c>
      <c r="J17" s="14">
        <f t="shared" si="0"/>
        <v>3.7413686292031761E-2</v>
      </c>
      <c r="K17" s="14">
        <f t="shared" si="0"/>
        <v>3.4307795380595633E-2</v>
      </c>
      <c r="M17" s="14">
        <f t="shared" ref="M17:V17" si="1">M5/M$4</f>
        <v>3.8863836047031579E-2</v>
      </c>
      <c r="N17" s="14">
        <f t="shared" si="1"/>
        <v>3.9887163005323398E-2</v>
      </c>
      <c r="O17" s="14">
        <f t="shared" si="1"/>
        <v>4.2275708084561277E-2</v>
      </c>
      <c r="P17" s="14">
        <f t="shared" si="1"/>
        <v>4.3260916656176873E-2</v>
      </c>
      <c r="Q17" s="14">
        <f t="shared" si="1"/>
        <v>4.8018763454873124E-2</v>
      </c>
      <c r="R17" s="14">
        <f t="shared" si="1"/>
        <v>5.2389630474821369E-2</v>
      </c>
      <c r="S17" s="14">
        <f t="shared" si="1"/>
        <v>5.2540706745027428E-2</v>
      </c>
      <c r="T17" s="14">
        <f t="shared" si="1"/>
        <v>5.586798659250506E-2</v>
      </c>
      <c r="U17" s="14">
        <f t="shared" si="1"/>
        <v>6.0831036114609584E-2</v>
      </c>
      <c r="V17" s="14">
        <f t="shared" si="1"/>
        <v>5.9322688610002589E-2</v>
      </c>
      <c r="X17" s="14">
        <f t="shared" ref="X17:AG17" si="2">X5/X$4</f>
        <v>-5.9317693058641686E-2</v>
      </c>
      <c r="Y17" s="14">
        <f t="shared" si="2"/>
        <v>-5.2560838252878979E-3</v>
      </c>
      <c r="Z17" s="14">
        <f t="shared" si="2"/>
        <v>0.10274847089221854</v>
      </c>
      <c r="AA17" s="14">
        <f t="shared" si="2"/>
        <v>0.19373807221068057</v>
      </c>
      <c r="AB17" s="14">
        <f t="shared" si="2"/>
        <v>0.34736045604653992</v>
      </c>
      <c r="AC17" s="14">
        <f t="shared" si="2"/>
        <v>0.68505643274428274</v>
      </c>
      <c r="AD17" s="14">
        <f t="shared" si="2"/>
        <v>1.3377745347823009</v>
      </c>
      <c r="AE17" s="14">
        <f t="shared" si="2"/>
        <v>3.3662138469271667</v>
      </c>
      <c r="AF17" s="14">
        <f t="shared" si="2"/>
        <v>4.4080574439798248</v>
      </c>
      <c r="AG17" s="14">
        <f t="shared" si="2"/>
        <v>0.97015879483223921</v>
      </c>
      <c r="AI17" s="14">
        <f t="shared" ref="AI17:AR17" si="3">AI5/AI$4</f>
        <v>4.1347079313036939E-2</v>
      </c>
      <c r="AJ17" s="14">
        <f t="shared" si="3"/>
        <v>4.1003847163973116E-2</v>
      </c>
      <c r="AK17" s="14">
        <f t="shared" si="3"/>
        <v>4.1297361595287949E-2</v>
      </c>
      <c r="AL17" s="14">
        <f t="shared" si="3"/>
        <v>4.090891424655143E-2</v>
      </c>
      <c r="AM17" s="14">
        <f t="shared" si="3"/>
        <v>4.3180041534218096E-2</v>
      </c>
      <c r="AN17" s="14">
        <f t="shared" si="3"/>
        <v>4.4394423417793816E-2</v>
      </c>
      <c r="AO17" s="14">
        <f t="shared" si="3"/>
        <v>4.6474588996307326E-2</v>
      </c>
      <c r="AP17" s="14">
        <f t="shared" si="3"/>
        <v>4.7432091888076643E-2</v>
      </c>
      <c r="AQ17" s="14">
        <f t="shared" si="3"/>
        <v>4.9153812249407576E-2</v>
      </c>
      <c r="AR17" s="14">
        <f t="shared" si="3"/>
        <v>4.6984665630022085E-2</v>
      </c>
    </row>
    <row r="19" spans="1:44" x14ac:dyDescent="0.25">
      <c r="B19" t="s">
        <v>59</v>
      </c>
      <c r="M19" t="s">
        <v>59</v>
      </c>
      <c r="X19" t="s">
        <v>59</v>
      </c>
      <c r="AI19" t="s">
        <v>59</v>
      </c>
    </row>
    <row r="20" spans="1:44" x14ac:dyDescent="0.25">
      <c r="B20" s="12">
        <v>2002</v>
      </c>
      <c r="C20" s="12">
        <v>2003</v>
      </c>
      <c r="D20" s="12">
        <v>2004</v>
      </c>
      <c r="E20" s="12">
        <v>2005</v>
      </c>
      <c r="F20" s="12">
        <v>2006</v>
      </c>
      <c r="G20" s="12">
        <v>2007</v>
      </c>
      <c r="H20" s="12">
        <v>2008</v>
      </c>
      <c r="I20" s="12">
        <v>2009</v>
      </c>
      <c r="J20" s="12">
        <v>2010</v>
      </c>
      <c r="K20" s="12">
        <v>2011</v>
      </c>
      <c r="M20" s="12">
        <v>2002</v>
      </c>
      <c r="N20" s="12">
        <v>2003</v>
      </c>
      <c r="O20" s="12">
        <v>2004</v>
      </c>
      <c r="P20" s="12">
        <v>2005</v>
      </c>
      <c r="Q20" s="12">
        <v>2006</v>
      </c>
      <c r="R20" s="12">
        <v>2007</v>
      </c>
      <c r="S20" s="12">
        <v>2008</v>
      </c>
      <c r="T20" s="12">
        <v>2009</v>
      </c>
      <c r="U20" s="12">
        <v>2010</v>
      </c>
      <c r="V20" s="12">
        <v>2011</v>
      </c>
      <c r="X20" s="12">
        <v>2002</v>
      </c>
      <c r="Y20" s="12">
        <v>2003</v>
      </c>
      <c r="Z20" s="12">
        <v>2004</v>
      </c>
      <c r="AA20" s="12">
        <v>2005</v>
      </c>
      <c r="AB20" s="12">
        <v>2006</v>
      </c>
      <c r="AC20" s="12">
        <v>2007</v>
      </c>
      <c r="AD20" s="12">
        <v>2008</v>
      </c>
      <c r="AE20" s="12">
        <v>2009</v>
      </c>
      <c r="AF20" s="12">
        <v>2010</v>
      </c>
      <c r="AG20" s="12">
        <v>2011</v>
      </c>
      <c r="AI20" s="12">
        <v>2002</v>
      </c>
      <c r="AJ20" s="12">
        <v>2003</v>
      </c>
      <c r="AK20" s="12">
        <v>2004</v>
      </c>
      <c r="AL20" s="12">
        <v>2005</v>
      </c>
      <c r="AM20" s="12">
        <v>2006</v>
      </c>
      <c r="AN20" s="12">
        <v>2007</v>
      </c>
      <c r="AO20" s="12">
        <v>2008</v>
      </c>
      <c r="AP20" s="12">
        <v>2009</v>
      </c>
      <c r="AQ20" s="12">
        <v>2010</v>
      </c>
      <c r="AR20" s="12">
        <v>2011</v>
      </c>
    </row>
    <row r="21" spans="1:44" s="14" customFormat="1" x14ac:dyDescent="0.25">
      <c r="A21" s="16" t="s">
        <v>5</v>
      </c>
      <c r="B21" s="14">
        <f t="shared" ref="B21:K21" si="4">B4/B$5</f>
        <v>22.74836858170455</v>
      </c>
      <c r="C21" s="14">
        <f t="shared" si="4"/>
        <v>23.709504590541524</v>
      </c>
      <c r="D21" s="14">
        <f t="shared" si="4"/>
        <v>24.822002303411729</v>
      </c>
      <c r="E21" s="14">
        <f t="shared" si="4"/>
        <v>25.986027208005979</v>
      </c>
      <c r="F21" s="14">
        <f t="shared" si="4"/>
        <v>26.190133377376167</v>
      </c>
      <c r="G21" s="14">
        <f t="shared" si="4"/>
        <v>27.628465761677482</v>
      </c>
      <c r="H21" s="14">
        <f t="shared" si="4"/>
        <v>24.782571779838054</v>
      </c>
      <c r="I21" s="14">
        <f t="shared" si="4"/>
        <v>25.671902857084788</v>
      </c>
      <c r="J21" s="14">
        <f t="shared" si="4"/>
        <v>26.728186904506565</v>
      </c>
      <c r="K21" s="14">
        <f t="shared" si="4"/>
        <v>29.147894491803939</v>
      </c>
      <c r="M21" s="14">
        <f t="shared" ref="M21:V21" si="5">M4/M$5</f>
        <v>25.730861945533039</v>
      </c>
      <c r="N21" s="14">
        <f t="shared" si="5"/>
        <v>25.070722624884063</v>
      </c>
      <c r="O21" s="14">
        <f t="shared" si="5"/>
        <v>23.654246027050966</v>
      </c>
      <c r="P21" s="14">
        <f t="shared" si="5"/>
        <v>23.115552727365017</v>
      </c>
      <c r="Q21" s="14">
        <f t="shared" si="5"/>
        <v>20.825192654945727</v>
      </c>
      <c r="R21" s="14">
        <f t="shared" si="5"/>
        <v>19.087746772342733</v>
      </c>
      <c r="S21" s="14">
        <f t="shared" si="5"/>
        <v>19.032861602963539</v>
      </c>
      <c r="T21" s="14">
        <f t="shared" si="5"/>
        <v>17.899338440346703</v>
      </c>
      <c r="U21" s="14">
        <f t="shared" si="5"/>
        <v>16.438976941243212</v>
      </c>
      <c r="V21" s="14">
        <f t="shared" si="5"/>
        <v>16.856956814182336</v>
      </c>
      <c r="X21" s="14">
        <f t="shared" ref="X21:AG21" si="6">X4/X$5</f>
        <v>-16.858376454583226</v>
      </c>
      <c r="Y21" s="14">
        <f t="shared" si="6"/>
        <v>-190.25571761029246</v>
      </c>
      <c r="Z21" s="14">
        <f t="shared" si="6"/>
        <v>9.7325049347837354</v>
      </c>
      <c r="AA21" s="14">
        <f t="shared" si="6"/>
        <v>5.161608085542162</v>
      </c>
      <c r="AB21" s="14">
        <f t="shared" si="6"/>
        <v>2.8788538896494837</v>
      </c>
      <c r="AC21" s="14">
        <f t="shared" si="6"/>
        <v>1.4597337565229158</v>
      </c>
      <c r="AD21" s="14">
        <f t="shared" si="6"/>
        <v>0.74751011773649312</v>
      </c>
      <c r="AE21" s="14">
        <f t="shared" si="6"/>
        <v>0.29706965911058963</v>
      </c>
      <c r="AF21" s="14">
        <f t="shared" si="6"/>
        <v>0.22685729773456573</v>
      </c>
      <c r="AG21" s="14">
        <f t="shared" si="6"/>
        <v>1.0307590935903652</v>
      </c>
      <c r="AI21" s="14">
        <f t="shared" ref="AI21:AR21" si="7">AI4/AI$5</f>
        <v>24.185505158152612</v>
      </c>
      <c r="AJ21" s="14">
        <f t="shared" si="7"/>
        <v>24.38795550088339</v>
      </c>
      <c r="AK21" s="14">
        <f t="shared" si="7"/>
        <v>24.214621984812233</v>
      </c>
      <c r="AL21" s="14">
        <f t="shared" si="7"/>
        <v>24.44455000622019</v>
      </c>
      <c r="AM21" s="14">
        <f t="shared" si="7"/>
        <v>23.158847570990602</v>
      </c>
      <c r="AN21" s="14">
        <f t="shared" si="7"/>
        <v>22.525351677372797</v>
      </c>
      <c r="AO21" s="14">
        <f t="shared" si="7"/>
        <v>21.517134881589936</v>
      </c>
      <c r="AP21" s="14">
        <f t="shared" si="7"/>
        <v>21.082772447811379</v>
      </c>
      <c r="AQ21" s="14">
        <f t="shared" si="7"/>
        <v>20.344301982641284</v>
      </c>
      <c r="AR21" s="14">
        <f t="shared" si="7"/>
        <v>21.283539780285757</v>
      </c>
    </row>
    <row r="22" spans="1:44" s="14" customFormat="1" x14ac:dyDescent="0.25">
      <c r="A22" s="16" t="s">
        <v>6</v>
      </c>
      <c r="B22" s="14">
        <f t="shared" ref="B22:K22" si="8">B5/B$5</f>
        <v>1</v>
      </c>
      <c r="C22" s="14">
        <f t="shared" si="8"/>
        <v>1</v>
      </c>
      <c r="D22" s="14">
        <f t="shared" si="8"/>
        <v>1</v>
      </c>
      <c r="E22" s="14">
        <f t="shared" si="8"/>
        <v>1</v>
      </c>
      <c r="F22" s="14">
        <f t="shared" si="8"/>
        <v>1</v>
      </c>
      <c r="G22" s="14">
        <f t="shared" si="8"/>
        <v>1</v>
      </c>
      <c r="H22" s="14">
        <f t="shared" si="8"/>
        <v>1</v>
      </c>
      <c r="I22" s="14">
        <f t="shared" si="8"/>
        <v>1</v>
      </c>
      <c r="J22" s="14">
        <f t="shared" si="8"/>
        <v>1</v>
      </c>
      <c r="K22" s="14">
        <f t="shared" si="8"/>
        <v>1</v>
      </c>
      <c r="M22" s="14">
        <f t="shared" ref="M22:V22" si="9">M5/M$5</f>
        <v>1</v>
      </c>
      <c r="N22" s="14">
        <f t="shared" si="9"/>
        <v>1</v>
      </c>
      <c r="O22" s="14">
        <f t="shared" si="9"/>
        <v>1</v>
      </c>
      <c r="P22" s="14">
        <f t="shared" si="9"/>
        <v>1</v>
      </c>
      <c r="Q22" s="14">
        <f t="shared" si="9"/>
        <v>1</v>
      </c>
      <c r="R22" s="14">
        <f t="shared" si="9"/>
        <v>1</v>
      </c>
      <c r="S22" s="14">
        <f t="shared" si="9"/>
        <v>1</v>
      </c>
      <c r="T22" s="14">
        <f t="shared" si="9"/>
        <v>1</v>
      </c>
      <c r="U22" s="14">
        <f t="shared" si="9"/>
        <v>1</v>
      </c>
      <c r="V22" s="14">
        <f t="shared" si="9"/>
        <v>1</v>
      </c>
      <c r="X22" s="14">
        <f t="shared" ref="X22:AG22" si="10">X5/X$5</f>
        <v>1</v>
      </c>
      <c r="Y22" s="14">
        <f t="shared" si="10"/>
        <v>1</v>
      </c>
      <c r="Z22" s="14">
        <f t="shared" si="10"/>
        <v>1</v>
      </c>
      <c r="AA22" s="14">
        <f t="shared" si="10"/>
        <v>1</v>
      </c>
      <c r="AB22" s="14">
        <f t="shared" si="10"/>
        <v>1</v>
      </c>
      <c r="AC22" s="14">
        <f t="shared" si="10"/>
        <v>1</v>
      </c>
      <c r="AD22" s="14">
        <f t="shared" si="10"/>
        <v>1</v>
      </c>
      <c r="AE22" s="14">
        <f t="shared" si="10"/>
        <v>1</v>
      </c>
      <c r="AF22" s="14">
        <f t="shared" si="10"/>
        <v>1</v>
      </c>
      <c r="AG22" s="14">
        <f t="shared" si="10"/>
        <v>1</v>
      </c>
      <c r="AI22" s="14">
        <f t="shared" ref="AI22:AR22" si="11">AI5/AI$5</f>
        <v>1</v>
      </c>
      <c r="AJ22" s="14">
        <f t="shared" si="11"/>
        <v>1</v>
      </c>
      <c r="AK22" s="14">
        <f t="shared" si="11"/>
        <v>1</v>
      </c>
      <c r="AL22" s="14">
        <f t="shared" si="11"/>
        <v>1</v>
      </c>
      <c r="AM22" s="14">
        <f t="shared" si="11"/>
        <v>1</v>
      </c>
      <c r="AN22" s="14">
        <f t="shared" si="11"/>
        <v>1</v>
      </c>
      <c r="AO22" s="14">
        <f t="shared" si="11"/>
        <v>1</v>
      </c>
      <c r="AP22" s="14">
        <f t="shared" si="11"/>
        <v>1</v>
      </c>
      <c r="AQ22" s="14">
        <f t="shared" si="11"/>
        <v>1</v>
      </c>
      <c r="AR22" s="14">
        <f t="shared" si="11"/>
        <v>1</v>
      </c>
    </row>
    <row r="23" spans="1:44" s="14" customFormat="1" x14ac:dyDescent="0.25">
      <c r="A23" s="16" t="s">
        <v>7</v>
      </c>
      <c r="B23" s="14">
        <f t="shared" ref="B23:K23" si="12">B6/B$5</f>
        <v>0.53596324471591095</v>
      </c>
      <c r="C23" s="14">
        <f t="shared" si="12"/>
        <v>0.53451989514841258</v>
      </c>
      <c r="D23" s="14">
        <f t="shared" si="12"/>
        <v>0.535013423166109</v>
      </c>
      <c r="E23" s="14">
        <f t="shared" si="12"/>
        <v>0.55545133246335854</v>
      </c>
      <c r="F23" s="14">
        <f t="shared" si="12"/>
        <v>0.56269787845350205</v>
      </c>
      <c r="G23" s="14">
        <f t="shared" si="12"/>
        <v>0.57003338997597897</v>
      </c>
      <c r="H23" s="14">
        <f t="shared" si="12"/>
        <v>0.55472043811934701</v>
      </c>
      <c r="I23" s="14">
        <f t="shared" si="12"/>
        <v>0.56955614192923321</v>
      </c>
      <c r="J23" s="14">
        <f t="shared" si="12"/>
        <v>0.57067526900864751</v>
      </c>
      <c r="K23" s="14">
        <f t="shared" si="12"/>
        <v>0.56332401023805834</v>
      </c>
      <c r="M23" s="14">
        <f t="shared" ref="M23:V23" si="13">M6/M$5</f>
        <v>0.60873566281049618</v>
      </c>
      <c r="N23" s="14">
        <f t="shared" si="13"/>
        <v>0.59068680133642759</v>
      </c>
      <c r="O23" s="14">
        <f t="shared" si="13"/>
        <v>0.59403334023388565</v>
      </c>
      <c r="P23" s="14">
        <f t="shared" si="13"/>
        <v>0.58500103805202808</v>
      </c>
      <c r="Q23" s="14">
        <f t="shared" si="13"/>
        <v>0.6015176806597109</v>
      </c>
      <c r="R23" s="14">
        <f t="shared" si="13"/>
        <v>0.60154509922031218</v>
      </c>
      <c r="S23" s="14">
        <f t="shared" si="13"/>
        <v>0.61082893889766099</v>
      </c>
      <c r="T23" s="14">
        <f t="shared" si="13"/>
        <v>0.63602297180290257</v>
      </c>
      <c r="U23" s="14">
        <f t="shared" si="13"/>
        <v>0.61224931654735948</v>
      </c>
      <c r="V23" s="14">
        <f t="shared" si="13"/>
        <v>0.64023645543236751</v>
      </c>
      <c r="X23" s="14">
        <f t="shared" ref="X23:AG23" si="14">X6/X$5</f>
        <v>-0.43043575690551233</v>
      </c>
      <c r="Y23" s="14">
        <f t="shared" si="14"/>
        <v>-8.2941646062706127</v>
      </c>
      <c r="Z23" s="14">
        <f t="shared" si="14"/>
        <v>1.2976561948806793</v>
      </c>
      <c r="AA23" s="14">
        <f t="shared" si="14"/>
        <v>0.7698254571155515</v>
      </c>
      <c r="AB23" s="14">
        <f t="shared" si="14"/>
        <v>0.73137434772066778</v>
      </c>
      <c r="AC23" s="14">
        <f t="shared" si="14"/>
        <v>0.66658515280403319</v>
      </c>
      <c r="AD23" s="14">
        <f t="shared" si="14"/>
        <v>0.78926639513103058</v>
      </c>
      <c r="AE23" s="14">
        <f t="shared" si="14"/>
        <v>0.78654819639332452</v>
      </c>
      <c r="AF23" s="14">
        <f t="shared" si="14"/>
        <v>0.67775516540932068</v>
      </c>
      <c r="AG23" s="14">
        <f t="shared" si="14"/>
        <v>0.7392713376151625</v>
      </c>
      <c r="AI23" s="14">
        <f t="shared" ref="AI23:AR23" si="15">AI6/AI$5</f>
        <v>0.57102917480939819</v>
      </c>
      <c r="AJ23" s="14">
        <f t="shared" si="15"/>
        <v>0.5625142999189533</v>
      </c>
      <c r="AK23" s="14">
        <f t="shared" si="15"/>
        <v>0.56571121238635513</v>
      </c>
      <c r="AL23" s="14">
        <f t="shared" si="15"/>
        <v>0.57131985796031581</v>
      </c>
      <c r="AM23" s="14">
        <f t="shared" si="15"/>
        <v>0.58463174902589998</v>
      </c>
      <c r="AN23" s="14">
        <f t="shared" si="15"/>
        <v>0.58886176349653152</v>
      </c>
      <c r="AO23" s="14">
        <f t="shared" si="15"/>
        <v>0.58658617797590551</v>
      </c>
      <c r="AP23" s="14">
        <f t="shared" si="15"/>
        <v>0.60879994022113193</v>
      </c>
      <c r="AQ23" s="14">
        <f t="shared" si="15"/>
        <v>0.59646966295831849</v>
      </c>
      <c r="AR23" s="14">
        <f t="shared" si="15"/>
        <v>0.61253642727272806</v>
      </c>
    </row>
    <row r="24" spans="1:44" s="14" customFormat="1" x14ac:dyDescent="0.25">
      <c r="A24" s="16" t="s">
        <v>8</v>
      </c>
      <c r="B24" s="14">
        <f t="shared" ref="B24:K24" si="16">B7/B$5</f>
        <v>0.26849615711506242</v>
      </c>
      <c r="C24" s="14">
        <f t="shared" si="16"/>
        <v>0.27118630587660975</v>
      </c>
      <c r="D24" s="14">
        <f t="shared" si="16"/>
        <v>0.28285631357710023</v>
      </c>
      <c r="E24" s="14">
        <f t="shared" si="16"/>
        <v>0.28109784570135077</v>
      </c>
      <c r="F24" s="14">
        <f t="shared" si="16"/>
        <v>0.28658966687859261</v>
      </c>
      <c r="G24" s="14">
        <f t="shared" si="16"/>
        <v>0.27519410824533941</v>
      </c>
      <c r="H24" s="14">
        <f t="shared" si="16"/>
        <v>0.27471842553656051</v>
      </c>
      <c r="I24" s="14">
        <f t="shared" si="16"/>
        <v>0.27946944292815218</v>
      </c>
      <c r="J24" s="14">
        <f t="shared" si="16"/>
        <v>0.27991124174059384</v>
      </c>
      <c r="K24" s="14">
        <f t="shared" si="16"/>
        <v>0.30406540853169056</v>
      </c>
      <c r="M24" s="14">
        <f t="shared" ref="M24:V24" si="17">M7/M$5</f>
        <v>0.3154577436431435</v>
      </c>
      <c r="N24" s="14">
        <f t="shared" si="17"/>
        <v>0.30638888708829992</v>
      </c>
      <c r="O24" s="14">
        <f t="shared" si="17"/>
        <v>0.3061667994796281</v>
      </c>
      <c r="P24" s="14">
        <f t="shared" si="17"/>
        <v>0.31412943894131001</v>
      </c>
      <c r="Q24" s="14">
        <f t="shared" si="17"/>
        <v>0.31084602982056264</v>
      </c>
      <c r="R24" s="14">
        <f t="shared" si="17"/>
        <v>0.31725865602177872</v>
      </c>
      <c r="S24" s="14">
        <f t="shared" si="17"/>
        <v>0.33684389407618126</v>
      </c>
      <c r="T24" s="14">
        <f t="shared" si="17"/>
        <v>0.36592480092204949</v>
      </c>
      <c r="U24" s="14">
        <f t="shared" si="17"/>
        <v>0.33870022298308228</v>
      </c>
      <c r="V24" s="14">
        <f t="shared" si="17"/>
        <v>0.34988706360823135</v>
      </c>
      <c r="X24" s="14">
        <f t="shared" ref="X24:AG24" si="18">X7/X$5</f>
        <v>-0.35514163758221917</v>
      </c>
      <c r="Y24" s="14">
        <f t="shared" si="18"/>
        <v>-5.2621874233659529</v>
      </c>
      <c r="Z24" s="14">
        <f t="shared" si="18"/>
        <v>0.58406943724689497</v>
      </c>
      <c r="AA24" s="14">
        <f t="shared" si="18"/>
        <v>0.52073200602945702</v>
      </c>
      <c r="AB24" s="14">
        <f t="shared" si="18"/>
        <v>0.39198633110116382</v>
      </c>
      <c r="AC24" s="14">
        <f t="shared" si="18"/>
        <v>0.40407973005941134</v>
      </c>
      <c r="AD24" s="14">
        <f t="shared" si="18"/>
        <v>0.53441664009046663</v>
      </c>
      <c r="AE24" s="14">
        <f t="shared" si="18"/>
        <v>0.56171738203072163</v>
      </c>
      <c r="AF24" s="14">
        <f t="shared" si="18"/>
        <v>0.43133065826685424</v>
      </c>
      <c r="AG24" s="14">
        <f t="shared" si="18"/>
        <v>0.40888846709321186</v>
      </c>
      <c r="AI24" s="14">
        <f t="shared" ref="AI24:AR24" si="19">AI7/AI$5</f>
        <v>0.29112494633754765</v>
      </c>
      <c r="AJ24" s="14">
        <f t="shared" si="19"/>
        <v>0.2887317854889116</v>
      </c>
      <c r="AK24" s="14">
        <f t="shared" si="19"/>
        <v>0.29498070172280993</v>
      </c>
      <c r="AL24" s="14">
        <f t="shared" si="19"/>
        <v>0.29883618417516611</v>
      </c>
      <c r="AM24" s="14">
        <f t="shared" si="19"/>
        <v>0.30029493828879017</v>
      </c>
      <c r="AN24" s="14">
        <f t="shared" si="19"/>
        <v>0.30032784540211888</v>
      </c>
      <c r="AO24" s="14">
        <f t="shared" si="19"/>
        <v>0.31000138607710498</v>
      </c>
      <c r="AP24" s="14">
        <f t="shared" si="19"/>
        <v>0.33051500410227491</v>
      </c>
      <c r="AQ24" s="14">
        <f t="shared" si="19"/>
        <v>0.31638654861699383</v>
      </c>
      <c r="AR24" s="14">
        <f t="shared" si="19"/>
        <v>0.33338438796536435</v>
      </c>
    </row>
    <row r="25" spans="1:44" s="14" customFormat="1" x14ac:dyDescent="0.25">
      <c r="A25" s="16" t="s">
        <v>9</v>
      </c>
      <c r="B25" s="14">
        <f t="shared" ref="B25:K25" si="20">B8/B$5</f>
        <v>8.4262471682672008E-2</v>
      </c>
      <c r="C25" s="14">
        <f t="shared" si="20"/>
        <v>8.3127772133931882E-2</v>
      </c>
      <c r="D25" s="14">
        <f t="shared" si="20"/>
        <v>9.2301227908677161E-2</v>
      </c>
      <c r="E25" s="14">
        <f t="shared" si="20"/>
        <v>9.1038832766300717E-2</v>
      </c>
      <c r="F25" s="14">
        <f t="shared" si="20"/>
        <v>9.0392531895057512E-2</v>
      </c>
      <c r="G25" s="14">
        <f t="shared" si="20"/>
        <v>9.6004396254238455E-2</v>
      </c>
      <c r="H25" s="14">
        <f t="shared" si="20"/>
        <v>9.5910957258882698E-2</v>
      </c>
      <c r="I25" s="14">
        <f t="shared" si="20"/>
        <v>9.4335646829919309E-2</v>
      </c>
      <c r="J25" s="14">
        <f t="shared" si="20"/>
        <v>9.8059022127773551E-2</v>
      </c>
      <c r="K25" s="14">
        <f t="shared" si="20"/>
        <v>0.10612769813062793</v>
      </c>
      <c r="M25" s="14">
        <f t="shared" ref="M25:V25" si="21">M8/M$5</f>
        <v>3.438075062747737E-2</v>
      </c>
      <c r="N25" s="14">
        <f t="shared" si="21"/>
        <v>4.0182269859185618E-2</v>
      </c>
      <c r="O25" s="14">
        <f t="shared" si="21"/>
        <v>3.4902576886103188E-2</v>
      </c>
      <c r="P25" s="14">
        <f t="shared" si="21"/>
        <v>4.7830394493841001E-2</v>
      </c>
      <c r="Q25" s="14">
        <f t="shared" si="21"/>
        <v>4.003838256422515E-2</v>
      </c>
      <c r="R25" s="14">
        <f t="shared" si="21"/>
        <v>3.4797297002025919E-2</v>
      </c>
      <c r="S25" s="14">
        <f t="shared" si="21"/>
        <v>4.5460110415994237E-2</v>
      </c>
      <c r="T25" s="14">
        <f t="shared" si="21"/>
        <v>3.9723346531763744E-2</v>
      </c>
      <c r="U25" s="14">
        <f t="shared" si="21"/>
        <v>4.0323527399169251E-2</v>
      </c>
      <c r="V25" s="14">
        <f t="shared" si="21"/>
        <v>4.1378982867085717E-2</v>
      </c>
      <c r="X25" s="14">
        <f t="shared" ref="X25:AG25" si="22">X8/X$5</f>
        <v>0.74667890209788323</v>
      </c>
      <c r="Y25" s="14">
        <f t="shared" si="22"/>
        <v>6.8335848663794359</v>
      </c>
      <c r="Z25" s="14">
        <f t="shared" si="22"/>
        <v>-0.64939188999698993</v>
      </c>
      <c r="AA25" s="14">
        <f t="shared" si="22"/>
        <v>-0.22242524234782085</v>
      </c>
      <c r="AB25" s="14">
        <f t="shared" si="22"/>
        <v>-0.12840199150202333</v>
      </c>
      <c r="AC25" s="14">
        <f t="shared" si="22"/>
        <v>-9.1533933849373361E-2</v>
      </c>
      <c r="AD25" s="14">
        <f t="shared" si="22"/>
        <v>-0.11498475356340038</v>
      </c>
      <c r="AE25" s="14">
        <f t="shared" si="22"/>
        <v>-8.3955318200762782E-2</v>
      </c>
      <c r="AF25" s="14">
        <f t="shared" si="22"/>
        <v>-5.0646989439270963E-2</v>
      </c>
      <c r="AG25" s="14">
        <f t="shared" si="22"/>
        <v>-4.1993498288755884E-2</v>
      </c>
      <c r="AI25" s="14">
        <f t="shared" ref="AI25:AR25" si="23">AI8/AI$5</f>
        <v>6.0226593952309351E-2</v>
      </c>
      <c r="AJ25" s="14">
        <f t="shared" si="23"/>
        <v>6.1723107797800783E-2</v>
      </c>
      <c r="AK25" s="14">
        <f t="shared" si="23"/>
        <v>6.24467011970588E-2</v>
      </c>
      <c r="AL25" s="14">
        <f t="shared" si="23"/>
        <v>6.7835413620455309E-2</v>
      </c>
      <c r="AM25" s="14">
        <f t="shared" si="23"/>
        <v>6.1941552460931949E-2</v>
      </c>
      <c r="AN25" s="14">
        <f t="shared" si="23"/>
        <v>5.9432907291371878E-2</v>
      </c>
      <c r="AO25" s="14">
        <f t="shared" si="23"/>
        <v>6.7258372735363975E-2</v>
      </c>
      <c r="AP25" s="14">
        <f t="shared" si="23"/>
        <v>6.209108061198939E-2</v>
      </c>
      <c r="AQ25" s="14">
        <f t="shared" si="23"/>
        <v>6.2237345286661576E-2</v>
      </c>
      <c r="AR25" s="14">
        <f t="shared" si="23"/>
        <v>6.4698241948882573E-2</v>
      </c>
    </row>
    <row r="26" spans="1:44" s="14" customFormat="1" x14ac:dyDescent="0.25">
      <c r="A26" s="16" t="s">
        <v>10</v>
      </c>
      <c r="B26" s="14">
        <f t="shared" ref="B26:K26" si="24">B9/B$5</f>
        <v>3.239989424962559E-2</v>
      </c>
      <c r="C26" s="14">
        <f t="shared" si="24"/>
        <v>2.8177069438269489E-2</v>
      </c>
      <c r="D26" s="14">
        <f t="shared" si="24"/>
        <v>3.5312818868044854E-2</v>
      </c>
      <c r="E26" s="14">
        <f t="shared" si="24"/>
        <v>3.0867035781922753E-2</v>
      </c>
      <c r="F26" s="14">
        <f t="shared" si="24"/>
        <v>3.1251250734553176E-2</v>
      </c>
      <c r="G26" s="14">
        <f t="shared" si="24"/>
        <v>3.1289841793525182E-2</v>
      </c>
      <c r="H26" s="14">
        <f t="shared" si="24"/>
        <v>3.6960994683002027E-2</v>
      </c>
      <c r="I26" s="14">
        <f t="shared" si="24"/>
        <v>3.2843140958725592E-2</v>
      </c>
      <c r="J26" s="14">
        <f t="shared" si="24"/>
        <v>2.8126100222576236E-2</v>
      </c>
      <c r="K26" s="14">
        <f t="shared" si="24"/>
        <v>2.589037921759485E-2</v>
      </c>
      <c r="M26" s="14">
        <f t="shared" ref="M26:V26" si="25">M9/M$5</f>
        <v>0.10121767632308248</v>
      </c>
      <c r="N26" s="14">
        <f t="shared" si="25"/>
        <v>9.5705027755842678E-2</v>
      </c>
      <c r="O26" s="14">
        <f t="shared" si="25"/>
        <v>9.4333020686385133E-2</v>
      </c>
      <c r="P26" s="14">
        <f t="shared" si="25"/>
        <v>0.10251855777673953</v>
      </c>
      <c r="Q26" s="14">
        <f t="shared" si="25"/>
        <v>9.6780606253258877E-2</v>
      </c>
      <c r="R26" s="14">
        <f t="shared" si="25"/>
        <v>9.9882607236934234E-2</v>
      </c>
      <c r="S26" s="14">
        <f t="shared" si="25"/>
        <v>0.10252246128577197</v>
      </c>
      <c r="T26" s="14">
        <f t="shared" si="25"/>
        <v>9.7161363773006659E-2</v>
      </c>
      <c r="U26" s="14">
        <f t="shared" si="25"/>
        <v>9.7658942172584279E-2</v>
      </c>
      <c r="V26" s="14">
        <f t="shared" si="25"/>
        <v>0.10185238852110787</v>
      </c>
      <c r="X26" s="14">
        <f t="shared" ref="X26:AG26" si="26">X9/X$5</f>
        <v>-0.88148255779628149</v>
      </c>
      <c r="Y26" s="14">
        <f t="shared" si="26"/>
        <v>-10.586312484519798</v>
      </c>
      <c r="Z26" s="14">
        <f t="shared" si="26"/>
        <v>0.79795927006862366</v>
      </c>
      <c r="AA26" s="14">
        <f t="shared" si="26"/>
        <v>0.55067703055648742</v>
      </c>
      <c r="AB26" s="14">
        <f t="shared" si="26"/>
        <v>0.31598377625165303</v>
      </c>
      <c r="AC26" s="14">
        <f t="shared" si="26"/>
        <v>0.24145782631830501</v>
      </c>
      <c r="AD26" s="14">
        <f t="shared" si="26"/>
        <v>0.31102244195267337</v>
      </c>
      <c r="AE26" s="14">
        <f t="shared" si="26"/>
        <v>0.24282070923566368</v>
      </c>
      <c r="AF26" s="14">
        <f t="shared" si="26"/>
        <v>0.20721786427365277</v>
      </c>
      <c r="AG26" s="14">
        <f t="shared" si="26"/>
        <v>0.199663459573864</v>
      </c>
      <c r="AI26" s="14">
        <f t="shared" ref="AI26:AR26" si="27">AI9/AI$5</f>
        <v>6.5560253607757579E-2</v>
      </c>
      <c r="AJ26" s="14">
        <f t="shared" si="27"/>
        <v>6.1833988196485279E-2</v>
      </c>
      <c r="AK26" s="14">
        <f t="shared" si="27"/>
        <v>6.6010756194442521E-2</v>
      </c>
      <c r="AL26" s="14">
        <f t="shared" si="27"/>
        <v>6.9344711989516264E-2</v>
      </c>
      <c r="AM26" s="14">
        <f t="shared" si="27"/>
        <v>6.8276488395605725E-2</v>
      </c>
      <c r="AN26" s="14">
        <f t="shared" si="27"/>
        <v>7.2274296129603691E-2</v>
      </c>
      <c r="AO26" s="14">
        <f t="shared" si="27"/>
        <v>7.4195363992434343E-2</v>
      </c>
      <c r="AP26" s="14">
        <f t="shared" si="27"/>
        <v>7.081834403993878E-2</v>
      </c>
      <c r="AQ26" s="14">
        <f t="shared" si="27"/>
        <v>7.1267377627154821E-2</v>
      </c>
      <c r="AR26" s="14">
        <f t="shared" si="27"/>
        <v>7.4494659983752862E-2</v>
      </c>
    </row>
    <row r="27" spans="1:44" s="14" customFormat="1" x14ac:dyDescent="0.25">
      <c r="A27" s="16" t="s">
        <v>11</v>
      </c>
      <c r="B27" s="14">
        <f t="shared" ref="B27:K27" si="28">B10/B$5</f>
        <v>0.29103626101093161</v>
      </c>
      <c r="C27" s="14">
        <f t="shared" si="28"/>
        <v>0.26318117900542265</v>
      </c>
      <c r="D27" s="14">
        <f t="shared" si="28"/>
        <v>0.25221111319017725</v>
      </c>
      <c r="E27" s="14">
        <f t="shared" si="28"/>
        <v>0.24886412944745712</v>
      </c>
      <c r="F27" s="14">
        <f t="shared" si="28"/>
        <v>0.24773876463961877</v>
      </c>
      <c r="G27" s="14">
        <f t="shared" si="28"/>
        <v>0.26308127970568723</v>
      </c>
      <c r="H27" s="14">
        <f t="shared" si="28"/>
        <v>0.26297381787472429</v>
      </c>
      <c r="I27" s="14">
        <f t="shared" si="28"/>
        <v>0.2817172563461694</v>
      </c>
      <c r="J27" s="14">
        <f t="shared" si="28"/>
        <v>0.30585600991961281</v>
      </c>
      <c r="K27" s="14">
        <f t="shared" si="28"/>
        <v>0.28787590818632885</v>
      </c>
      <c r="M27" s="14">
        <f t="shared" ref="M27:V27" si="29">M10/M$5</f>
        <v>0.2472742468408925</v>
      </c>
      <c r="N27" s="14">
        <f t="shared" si="29"/>
        <v>0.23523599901614181</v>
      </c>
      <c r="O27" s="14">
        <f t="shared" si="29"/>
        <v>0.24398689648120017</v>
      </c>
      <c r="P27" s="14">
        <f t="shared" si="29"/>
        <v>0.22536268101475102</v>
      </c>
      <c r="Q27" s="14">
        <f t="shared" si="29"/>
        <v>0.22076283344276854</v>
      </c>
      <c r="R27" s="14">
        <f t="shared" si="29"/>
        <v>0.22484958925447476</v>
      </c>
      <c r="S27" s="14">
        <f t="shared" si="29"/>
        <v>0.22982657544496393</v>
      </c>
      <c r="T27" s="14">
        <f t="shared" si="29"/>
        <v>0.2212451405386574</v>
      </c>
      <c r="U27" s="14">
        <f t="shared" si="29"/>
        <v>0.21834958521103598</v>
      </c>
      <c r="V27" s="14">
        <f t="shared" si="29"/>
        <v>0.23607720668058693</v>
      </c>
      <c r="X27" s="14">
        <f t="shared" ref="X27:AG27" si="30">X10/X$5</f>
        <v>0.87218455744242263</v>
      </c>
      <c r="Y27" s="14">
        <f t="shared" si="30"/>
        <v>4.6557887517788332</v>
      </c>
      <c r="Z27" s="14">
        <f t="shared" si="30"/>
        <v>0.14593954017334596</v>
      </c>
      <c r="AA27" s="14">
        <f t="shared" si="30"/>
        <v>7.8368270505572046E-2</v>
      </c>
      <c r="AB27" s="14">
        <f t="shared" si="30"/>
        <v>0.13052526609296922</v>
      </c>
      <c r="AC27" s="14">
        <f t="shared" si="30"/>
        <v>0.1459395188338973</v>
      </c>
      <c r="AD27" s="14">
        <f t="shared" si="30"/>
        <v>0.12441100492942982</v>
      </c>
      <c r="AE27" s="14">
        <f t="shared" si="30"/>
        <v>8.4295946020359669E-2</v>
      </c>
      <c r="AF27" s="14">
        <f t="shared" si="30"/>
        <v>8.0470716763765826E-2</v>
      </c>
      <c r="AG27" s="14">
        <f t="shared" si="30"/>
        <v>0.16937957032429957</v>
      </c>
      <c r="AI27" s="14">
        <f t="shared" ref="AI27:AR27" si="31">AI10/AI$5</f>
        <v>0.26994920949036427</v>
      </c>
      <c r="AJ27" s="14">
        <f t="shared" si="31"/>
        <v>0.24925289395110939</v>
      </c>
      <c r="AK27" s="14">
        <f t="shared" si="31"/>
        <v>0.24793348483051894</v>
      </c>
      <c r="AL27" s="14">
        <f t="shared" si="31"/>
        <v>0.23624358632391348</v>
      </c>
      <c r="AM27" s="14">
        <f t="shared" si="31"/>
        <v>0.23249688936424737</v>
      </c>
      <c r="AN27" s="14">
        <f t="shared" si="31"/>
        <v>0.24023769027814698</v>
      </c>
      <c r="AO27" s="14">
        <f t="shared" si="31"/>
        <v>0.24414848143591381</v>
      </c>
      <c r="AP27" s="14">
        <f t="shared" si="31"/>
        <v>0.2460128979534961</v>
      </c>
      <c r="AQ27" s="14">
        <f t="shared" si="31"/>
        <v>0.25156311986702745</v>
      </c>
      <c r="AR27" s="14">
        <f t="shared" si="31"/>
        <v>0.25473251645154676</v>
      </c>
    </row>
    <row r="28" spans="1:44" s="14" customFormat="1" x14ac:dyDescent="0.25">
      <c r="A28" s="16" t="s">
        <v>12</v>
      </c>
      <c r="B28" s="14">
        <f t="shared" ref="B28:K28" si="32">B11/B$5</f>
        <v>9.6097278694700361E-2</v>
      </c>
      <c r="C28" s="14">
        <f t="shared" si="32"/>
        <v>9.9958820352768041E-2</v>
      </c>
      <c r="D28" s="14">
        <f t="shared" si="32"/>
        <v>0.10704363048170108</v>
      </c>
      <c r="E28" s="14">
        <f t="shared" si="32"/>
        <v>0.11232736563995435</v>
      </c>
      <c r="F28" s="14">
        <f t="shared" si="32"/>
        <v>0.1041701053173983</v>
      </c>
      <c r="G28" s="14">
        <f t="shared" si="32"/>
        <v>0.11252776727539428</v>
      </c>
      <c r="H28" s="14">
        <f t="shared" si="32"/>
        <v>0.10885595006148874</v>
      </c>
      <c r="I28" s="14">
        <f t="shared" si="32"/>
        <v>0.11437011157057923</v>
      </c>
      <c r="J28" s="14">
        <f t="shared" si="32"/>
        <v>0.11811563290408732</v>
      </c>
      <c r="K28" s="14">
        <f t="shared" si="32"/>
        <v>0.12754417748555311</v>
      </c>
      <c r="M28" s="14">
        <f t="shared" ref="M28:V28" si="33">M11/M$5</f>
        <v>6.6327968247594515E-2</v>
      </c>
      <c r="N28" s="14">
        <f t="shared" si="33"/>
        <v>6.4265166500250548E-2</v>
      </c>
      <c r="O28" s="14">
        <f t="shared" si="33"/>
        <v>6.5786130108934332E-2</v>
      </c>
      <c r="P28" s="14">
        <f t="shared" si="33"/>
        <v>7.6297809307866865E-2</v>
      </c>
      <c r="Q28" s="14">
        <f t="shared" si="33"/>
        <v>6.5110068760451945E-2</v>
      </c>
      <c r="R28" s="14">
        <f t="shared" si="33"/>
        <v>7.1239612071760897E-2</v>
      </c>
      <c r="S28" s="14">
        <f t="shared" si="33"/>
        <v>8.4321170788053998E-2</v>
      </c>
      <c r="T28" s="14">
        <f t="shared" si="33"/>
        <v>8.2115294359011992E-2</v>
      </c>
      <c r="U28" s="14">
        <f t="shared" si="33"/>
        <v>7.9282466167888685E-2</v>
      </c>
      <c r="V28" s="14">
        <f t="shared" si="33"/>
        <v>7.6310453782931581E-2</v>
      </c>
      <c r="X28" s="14">
        <f t="shared" ref="X28:AG28" si="34">X11/X$5</f>
        <v>0.49142606738012029</v>
      </c>
      <c r="Y28" s="14">
        <f t="shared" si="34"/>
        <v>5.7105225838590998</v>
      </c>
      <c r="Z28" s="14">
        <f t="shared" si="34"/>
        <v>-0.42607698373686209</v>
      </c>
      <c r="AA28" s="14">
        <f t="shared" si="34"/>
        <v>-0.14905610490331037</v>
      </c>
      <c r="AB28" s="14">
        <f t="shared" si="34"/>
        <v>-6.5550209610387683E-2</v>
      </c>
      <c r="AC28" s="14">
        <f t="shared" si="34"/>
        <v>-1.3978990511665143E-2</v>
      </c>
      <c r="AD28" s="14">
        <f t="shared" si="34"/>
        <v>6.2951401140893329E-3</v>
      </c>
      <c r="AE28" s="14">
        <f t="shared" si="34"/>
        <v>9.0688798674202261E-3</v>
      </c>
      <c r="AF28" s="14">
        <f t="shared" si="34"/>
        <v>1.8095266420640355E-2</v>
      </c>
      <c r="AG28" s="14">
        <f t="shared" si="34"/>
        <v>1.0340300606077239E-2</v>
      </c>
      <c r="AI28" s="14">
        <f t="shared" ref="AI28:AR28" si="35">AI11/AI$5</f>
        <v>8.175271537796755E-2</v>
      </c>
      <c r="AJ28" s="14">
        <f t="shared" si="35"/>
        <v>8.2168582978074223E-2</v>
      </c>
      <c r="AK28" s="14">
        <f t="shared" si="35"/>
        <v>8.5584534754016617E-2</v>
      </c>
      <c r="AL28" s="14">
        <f t="shared" si="35"/>
        <v>9.2979087140725836E-2</v>
      </c>
      <c r="AM28" s="14">
        <f t="shared" si="35"/>
        <v>8.2100498114295081E-2</v>
      </c>
      <c r="AN28" s="14">
        <f t="shared" si="35"/>
        <v>8.7857927816008069E-2</v>
      </c>
      <c r="AO28" s="14">
        <f t="shared" si="35"/>
        <v>9.4921895810879925E-2</v>
      </c>
      <c r="AP28" s="14">
        <f t="shared" si="35"/>
        <v>9.5326002757225872E-2</v>
      </c>
      <c r="AQ28" s="14">
        <f t="shared" si="35"/>
        <v>9.4021803690705008E-2</v>
      </c>
      <c r="AR28" s="14">
        <f t="shared" si="35"/>
        <v>9.4762286717126346E-2</v>
      </c>
    </row>
    <row r="29" spans="1:44" s="14" customFormat="1" x14ac:dyDescent="0.25">
      <c r="A29" s="16" t="s">
        <v>13</v>
      </c>
      <c r="B29" s="14">
        <f t="shared" ref="B29:K29" si="36">B12/B$5</f>
        <v>0.40154759906170567</v>
      </c>
      <c r="C29" s="14">
        <f t="shared" si="36"/>
        <v>0.4029958703070276</v>
      </c>
      <c r="D29" s="14">
        <f t="shared" si="36"/>
        <v>0.38530552861915041</v>
      </c>
      <c r="E29" s="14">
        <f t="shared" si="36"/>
        <v>0.36812319943216543</v>
      </c>
      <c r="F29" s="14">
        <f t="shared" si="36"/>
        <v>0.36105521904970672</v>
      </c>
      <c r="G29" s="14">
        <f t="shared" si="36"/>
        <v>0.35169915690407777</v>
      </c>
      <c r="H29" s="14">
        <f t="shared" si="36"/>
        <v>0.35897258906483087</v>
      </c>
      <c r="I29" s="14">
        <f t="shared" si="36"/>
        <v>0.345138931088871</v>
      </c>
      <c r="J29" s="14">
        <f t="shared" si="36"/>
        <v>0.34437968301059668</v>
      </c>
      <c r="K29" s="14">
        <f t="shared" si="36"/>
        <v>0.3617831084408929</v>
      </c>
      <c r="M29" s="14">
        <f t="shared" ref="M29:V29" si="37">M12/M$5</f>
        <v>0.22362321237567556</v>
      </c>
      <c r="N29" s="14">
        <f t="shared" si="37"/>
        <v>0.23618819490595971</v>
      </c>
      <c r="O29" s="14">
        <f t="shared" si="37"/>
        <v>0.24015883889947579</v>
      </c>
      <c r="P29" s="14">
        <f t="shared" si="37"/>
        <v>0.25200424699146068</v>
      </c>
      <c r="Q29" s="14">
        <f t="shared" si="37"/>
        <v>0.23998680280483264</v>
      </c>
      <c r="R29" s="14">
        <f t="shared" si="37"/>
        <v>0.22011864911106049</v>
      </c>
      <c r="S29" s="14">
        <f t="shared" si="37"/>
        <v>0.23239271895275607</v>
      </c>
      <c r="T29" s="14">
        <f t="shared" si="37"/>
        <v>0.22026121016543687</v>
      </c>
      <c r="U29" s="14">
        <f t="shared" si="37"/>
        <v>0.21996211541964836</v>
      </c>
      <c r="V29" s="14">
        <f t="shared" si="37"/>
        <v>0.22676679278339473</v>
      </c>
      <c r="X29" s="14">
        <f t="shared" ref="X29:AG29" si="38">X12/X$5</f>
        <v>2.764337707726209</v>
      </c>
      <c r="Y29" s="14">
        <f t="shared" si="38"/>
        <v>26.622925691639942</v>
      </c>
      <c r="Z29" s="14">
        <f t="shared" si="38"/>
        <v>-1.4902490172452318</v>
      </c>
      <c r="AA29" s="14">
        <f t="shared" si="38"/>
        <v>-0.47428447567342491</v>
      </c>
      <c r="AB29" s="14">
        <f t="shared" si="38"/>
        <v>-0.16500086138768186</v>
      </c>
      <c r="AC29" s="14">
        <f t="shared" si="38"/>
        <v>-5.1463041716137602E-2</v>
      </c>
      <c r="AD29" s="14">
        <f t="shared" si="38"/>
        <v>-0.17015929580146305</v>
      </c>
      <c r="AE29" s="14">
        <f t="shared" si="38"/>
        <v>-6.2545221615153052E-2</v>
      </c>
      <c r="AF29" s="14">
        <f t="shared" si="38"/>
        <v>2.3924470280658635E-2</v>
      </c>
      <c r="AG29" s="14">
        <f t="shared" si="38"/>
        <v>5.2915540491070751E-2</v>
      </c>
      <c r="AI29" s="14">
        <f t="shared" ref="AI29:AR29" si="39">AI12/AI$5</f>
        <v>0.31581341200542673</v>
      </c>
      <c r="AJ29" s="14">
        <f t="shared" si="39"/>
        <v>0.31985649338676392</v>
      </c>
      <c r="AK29" s="14">
        <f t="shared" si="39"/>
        <v>0.30981097172381861</v>
      </c>
      <c r="AL29" s="14">
        <f t="shared" si="39"/>
        <v>0.30576601106844026</v>
      </c>
      <c r="AM29" s="14">
        <f t="shared" si="39"/>
        <v>0.29264943588228154</v>
      </c>
      <c r="AN29" s="14">
        <f t="shared" si="39"/>
        <v>0.27307927216404476</v>
      </c>
      <c r="AO29" s="14">
        <f t="shared" si="39"/>
        <v>0.28708399542721025</v>
      </c>
      <c r="AP29" s="14">
        <f t="shared" si="39"/>
        <v>0.27140777676143035</v>
      </c>
      <c r="AQ29" s="14">
        <f t="shared" si="39"/>
        <v>0.26718547309604873</v>
      </c>
      <c r="AR29" s="14">
        <f t="shared" si="39"/>
        <v>0.27539293821766048</v>
      </c>
    </row>
    <row r="31" spans="1:44" x14ac:dyDescent="0.25">
      <c r="B31" t="s">
        <v>1</v>
      </c>
      <c r="D31" t="s">
        <v>2</v>
      </c>
      <c r="F31" t="s">
        <v>4</v>
      </c>
      <c r="I31" t="s">
        <v>1</v>
      </c>
      <c r="J31" t="s">
        <v>2</v>
      </c>
      <c r="K31" t="s">
        <v>4</v>
      </c>
    </row>
    <row r="32" spans="1:44" x14ac:dyDescent="0.25">
      <c r="B32" t="s">
        <v>60</v>
      </c>
      <c r="C32" t="s">
        <v>61</v>
      </c>
      <c r="D32" t="s">
        <v>60</v>
      </c>
      <c r="E32" t="s">
        <v>61</v>
      </c>
      <c r="F32" t="s">
        <v>60</v>
      </c>
      <c r="G32" t="s">
        <v>61</v>
      </c>
      <c r="I32" s="63" t="s">
        <v>78</v>
      </c>
      <c r="J32" s="63"/>
      <c r="K32" s="63"/>
    </row>
    <row r="33" spans="1:14" x14ac:dyDescent="0.25">
      <c r="A33" s="13" t="s">
        <v>5</v>
      </c>
      <c r="B33" s="15">
        <f t="shared" ref="B33:B41" si="40">(K4-B4)/B4</f>
        <v>1.4343882453577013</v>
      </c>
      <c r="C33" s="14">
        <f t="shared" ref="C33:C41" si="41">(K4/B4)^(1/(K$3-B$3))-1</f>
        <v>0.10390628177936345</v>
      </c>
      <c r="D33" s="15">
        <f t="shared" ref="D33:D41" si="42">(V4-M4)/M4</f>
        <v>1.3778417914167782</v>
      </c>
      <c r="E33" s="14">
        <f t="shared" ref="E33:E41" si="43">(V4/M4)^(1/(V$3-M$3))-1</f>
        <v>0.10102734750222342</v>
      </c>
      <c r="F33" s="15">
        <f t="shared" ref="F33:F41" si="44">(AR4-AI4)/AI4</f>
        <v>1.4053999215546464</v>
      </c>
      <c r="G33" s="14">
        <f t="shared" ref="G33:G41" si="45">(AR4/AI4)^(1/(AR$3-AI$3))-1</f>
        <v>0.10243792147126607</v>
      </c>
      <c r="I33" s="14">
        <f>(K4/J4)-1</f>
        <v>1.3825394041974581E-2</v>
      </c>
      <c r="J33" s="14">
        <f>(V4/U4)-1</f>
        <v>3.6087622234207473E-2</v>
      </c>
      <c r="K33" s="14">
        <f>(AR4/AQ4)-1</f>
        <v>2.4986407779603592E-2</v>
      </c>
    </row>
    <row r="34" spans="1:14" x14ac:dyDescent="0.25">
      <c r="A34" s="13" t="s">
        <v>6</v>
      </c>
      <c r="B34" s="15">
        <f t="shared" si="40"/>
        <v>0.8999094803207065</v>
      </c>
      <c r="C34" s="14">
        <f t="shared" si="41"/>
        <v>7.3916025829368071E-2</v>
      </c>
      <c r="D34" s="15">
        <f t="shared" si="42"/>
        <v>2.6295945666650788</v>
      </c>
      <c r="E34" s="14">
        <f t="shared" si="43"/>
        <v>0.15400172326203609</v>
      </c>
      <c r="F34" s="15">
        <f t="shared" si="44"/>
        <v>1.7333710844502532</v>
      </c>
      <c r="G34" s="14">
        <f t="shared" si="45"/>
        <v>0.11820663844973289</v>
      </c>
      <c r="I34" s="14">
        <f t="shared" ref="I34:I41" si="46">(K5/J5)-1</f>
        <v>-7.0337151518491847E-2</v>
      </c>
      <c r="J34" s="14">
        <f t="shared" ref="J34:J41" si="47">(V5/U5)-1</f>
        <v>1.0397114898333948E-2</v>
      </c>
      <c r="K34" s="14">
        <f t="shared" ref="K34:K41" si="48">(AR5/AQ5)-1</f>
        <v>-2.0246010614922927E-2</v>
      </c>
    </row>
    <row r="35" spans="1:14" x14ac:dyDescent="0.25">
      <c r="A35" s="13" t="s">
        <v>7</v>
      </c>
      <c r="B35" s="15">
        <f t="shared" si="40"/>
        <v>0.99689929877721917</v>
      </c>
      <c r="C35" s="14">
        <f t="shared" si="41"/>
        <v>7.9873558204568207E-2</v>
      </c>
      <c r="D35" s="15">
        <f t="shared" si="42"/>
        <v>2.8174184658237209</v>
      </c>
      <c r="E35" s="14">
        <f t="shared" si="43"/>
        <v>0.1604891531522703</v>
      </c>
      <c r="F35" s="15">
        <f t="shared" si="44"/>
        <v>1.9320557203379243</v>
      </c>
      <c r="G35" s="14">
        <f t="shared" si="45"/>
        <v>0.12695876163725606</v>
      </c>
      <c r="I35" s="14">
        <f t="shared" si="46"/>
        <v>-8.2312775029324325E-2</v>
      </c>
      <c r="J35" s="14">
        <f t="shared" si="47"/>
        <v>5.6584384723540548E-2</v>
      </c>
      <c r="K35" s="14">
        <f t="shared" si="48"/>
        <v>6.1450657651889173E-3</v>
      </c>
    </row>
    <row r="36" spans="1:14" x14ac:dyDescent="0.25">
      <c r="A36" s="13" t="s">
        <v>8</v>
      </c>
      <c r="B36" s="15">
        <f t="shared" si="40"/>
        <v>1.1516015667195527</v>
      </c>
      <c r="C36" s="14">
        <f t="shared" si="41"/>
        <v>8.8863748491267103E-2</v>
      </c>
      <c r="D36" s="15">
        <f t="shared" si="42"/>
        <v>3.0257315301647618</v>
      </c>
      <c r="E36" s="14">
        <f t="shared" si="43"/>
        <v>0.16736045913158715</v>
      </c>
      <c r="F36" s="15">
        <f t="shared" si="44"/>
        <v>2.1301448314054783</v>
      </c>
      <c r="G36" s="14">
        <f t="shared" si="45"/>
        <v>0.13517472993750301</v>
      </c>
      <c r="I36" s="14">
        <f t="shared" si="46"/>
        <v>9.8855339373451478E-3</v>
      </c>
      <c r="J36" s="14">
        <f t="shared" si="47"/>
        <v>4.3769255586421751E-2</v>
      </c>
      <c r="K36" s="14">
        <f t="shared" si="48"/>
        <v>3.2391185831291969E-2</v>
      </c>
    </row>
    <row r="37" spans="1:14" x14ac:dyDescent="0.25">
      <c r="A37" s="13" t="s">
        <v>9</v>
      </c>
      <c r="B37" s="15">
        <f t="shared" si="40"/>
        <v>1.3929160369557323</v>
      </c>
      <c r="C37" s="14">
        <f t="shared" si="41"/>
        <v>0.10180071823472336</v>
      </c>
      <c r="D37" s="15">
        <f t="shared" si="42"/>
        <v>3.3684017552679473</v>
      </c>
      <c r="E37" s="14">
        <f t="shared" si="43"/>
        <v>0.17800450835691151</v>
      </c>
      <c r="F37" s="15">
        <f t="shared" si="44"/>
        <v>1.9363158723184117</v>
      </c>
      <c r="G37" s="14">
        <f t="shared" si="45"/>
        <v>0.12714058015159746</v>
      </c>
      <c r="I37" s="14">
        <f t="shared" si="46"/>
        <v>6.1591070971998008E-3</v>
      </c>
      <c r="J37" s="14">
        <f t="shared" si="47"/>
        <v>3.684393710041256E-2</v>
      </c>
      <c r="K37" s="14">
        <f t="shared" si="48"/>
        <v>1.8493966342162604E-2</v>
      </c>
    </row>
    <row r="38" spans="1:14" x14ac:dyDescent="0.25">
      <c r="A38" s="13" t="s">
        <v>10</v>
      </c>
      <c r="B38" s="15">
        <f t="shared" si="40"/>
        <v>0.51819560106049045</v>
      </c>
      <c r="C38" s="14">
        <f t="shared" si="41"/>
        <v>4.7484307380213364E-2</v>
      </c>
      <c r="D38" s="15">
        <f t="shared" si="42"/>
        <v>2.6523548989413852</v>
      </c>
      <c r="E38" s="14">
        <f t="shared" si="43"/>
        <v>0.15480354371313099</v>
      </c>
      <c r="F38" s="15">
        <f t="shared" si="44"/>
        <v>2.1058688510236241</v>
      </c>
      <c r="G38" s="14">
        <f t="shared" si="45"/>
        <v>0.1341931305567956</v>
      </c>
      <c r="I38" s="14">
        <f t="shared" si="46"/>
        <v>-0.1442353009758629</v>
      </c>
      <c r="J38" s="14">
        <f t="shared" si="47"/>
        <v>5.3783270817793216E-2</v>
      </c>
      <c r="K38" s="14">
        <f t="shared" si="48"/>
        <v>2.4121312401943928E-2</v>
      </c>
    </row>
    <row r="39" spans="1:14" x14ac:dyDescent="0.25">
      <c r="A39" s="13" t="s">
        <v>11</v>
      </c>
      <c r="B39" s="15">
        <f t="shared" si="40"/>
        <v>0.8792784281220406</v>
      </c>
      <c r="C39" s="14">
        <f t="shared" si="41"/>
        <v>7.261399397422319E-2</v>
      </c>
      <c r="D39" s="15">
        <f t="shared" si="42"/>
        <v>2.4652397393921612</v>
      </c>
      <c r="E39" s="14">
        <f t="shared" si="43"/>
        <v>0.1480752778522394</v>
      </c>
      <c r="F39" s="15">
        <f t="shared" si="44"/>
        <v>1.5792944385812686</v>
      </c>
      <c r="G39" s="14">
        <f t="shared" si="45"/>
        <v>0.11102114527135631</v>
      </c>
      <c r="I39" s="14">
        <f t="shared" si="46"/>
        <v>-0.12498846472219616</v>
      </c>
      <c r="J39" s="14">
        <f t="shared" si="47"/>
        <v>9.2430417455479086E-2</v>
      </c>
      <c r="K39" s="14">
        <f t="shared" si="48"/>
        <v>-7.9022737855035663E-3</v>
      </c>
    </row>
    <row r="40" spans="1:14" x14ac:dyDescent="0.25">
      <c r="A40" s="13" t="s">
        <v>12</v>
      </c>
      <c r="B40" s="15">
        <f t="shared" si="40"/>
        <v>1.5216363590728081</v>
      </c>
      <c r="C40" s="14">
        <f t="shared" si="41"/>
        <v>0.1082337812294929</v>
      </c>
      <c r="D40" s="15">
        <f t="shared" si="42"/>
        <v>3.1758554610983438</v>
      </c>
      <c r="E40" s="14">
        <f t="shared" si="43"/>
        <v>0.17211903147089092</v>
      </c>
      <c r="F40" s="15">
        <f t="shared" si="44"/>
        <v>2.1683411763321541</v>
      </c>
      <c r="G40" s="14">
        <f t="shared" si="45"/>
        <v>0.1367055841545266</v>
      </c>
      <c r="I40" s="14">
        <f t="shared" si="46"/>
        <v>3.8729034685398567E-3</v>
      </c>
      <c r="J40" s="14">
        <f t="shared" si="47"/>
        <v>-2.7479011871534564E-2</v>
      </c>
      <c r="K40" s="14">
        <f t="shared" si="48"/>
        <v>-1.2529808939034881E-2</v>
      </c>
    </row>
    <row r="41" spans="1:14" x14ac:dyDescent="0.25">
      <c r="A41" s="13" t="s">
        <v>13</v>
      </c>
      <c r="B41" s="15">
        <f t="shared" si="40"/>
        <v>0.7117650787923675</v>
      </c>
      <c r="C41" s="14">
        <f t="shared" si="41"/>
        <v>6.1544587300391695E-2</v>
      </c>
      <c r="D41" s="15">
        <f t="shared" si="42"/>
        <v>2.680617545212423</v>
      </c>
      <c r="E41" s="14">
        <f t="shared" si="43"/>
        <v>0.15579304533952998</v>
      </c>
      <c r="F41" s="15">
        <f t="shared" si="44"/>
        <v>1.3835311154328471</v>
      </c>
      <c r="G41" s="14">
        <f t="shared" si="45"/>
        <v>0.10131974384189868</v>
      </c>
      <c r="I41" s="14">
        <f t="shared" si="46"/>
        <v>-2.3356104560600222E-2</v>
      </c>
      <c r="J41" s="14">
        <f t="shared" si="47"/>
        <v>4.1654435564787207E-2</v>
      </c>
      <c r="K41" s="14">
        <f t="shared" si="48"/>
        <v>9.8502988979347617E-3</v>
      </c>
    </row>
    <row r="43" spans="1:14" x14ac:dyDescent="0.25">
      <c r="A43" s="3" t="str">
        <f>A1</f>
        <v>Food</v>
      </c>
    </row>
    <row r="44" spans="1:14" x14ac:dyDescent="0.25">
      <c r="A44" s="18"/>
      <c r="B44" s="64" t="s">
        <v>63</v>
      </c>
      <c r="C44" s="64"/>
      <c r="D44" s="64"/>
      <c r="E44" s="64"/>
      <c r="F44" s="64" t="s">
        <v>64</v>
      </c>
      <c r="G44" s="64"/>
      <c r="H44" s="64"/>
      <c r="I44" s="64"/>
      <c r="J44" s="64" t="s">
        <v>4</v>
      </c>
      <c r="K44" s="64"/>
      <c r="L44" s="64"/>
      <c r="M44" s="19" t="s">
        <v>3</v>
      </c>
      <c r="N44" s="17"/>
    </row>
    <row r="45" spans="1:14" ht="38.25" x14ac:dyDescent="0.25">
      <c r="A45" s="30" t="s">
        <v>65</v>
      </c>
      <c r="B45" s="21">
        <v>2003</v>
      </c>
      <c r="C45" s="21">
        <v>2012</v>
      </c>
      <c r="D45" s="29" t="s">
        <v>94</v>
      </c>
      <c r="E45" s="21" t="s">
        <v>66</v>
      </c>
      <c r="F45" s="21">
        <v>2003</v>
      </c>
      <c r="G45" s="21">
        <v>2012</v>
      </c>
      <c r="H45" s="29" t="s">
        <v>94</v>
      </c>
      <c r="I45" s="21" t="s">
        <v>66</v>
      </c>
      <c r="J45" s="21">
        <v>2012</v>
      </c>
      <c r="K45" s="29" t="s">
        <v>95</v>
      </c>
      <c r="L45" s="21" t="s">
        <v>66</v>
      </c>
      <c r="M45" s="21">
        <v>2012</v>
      </c>
    </row>
    <row r="46" spans="1:14" x14ac:dyDescent="0.25">
      <c r="A46" s="31" t="s">
        <v>5</v>
      </c>
      <c r="B46" s="23">
        <f t="shared" ref="B46:B54" si="49">B4</f>
        <v>527570.03586800001</v>
      </c>
      <c r="C46" s="23">
        <f t="shared" ref="C46:C54" si="50">K4</f>
        <v>1284310.2939200001</v>
      </c>
      <c r="D46" s="24"/>
      <c r="E46" s="25">
        <f t="shared" ref="E46:E54" si="51">C33</f>
        <v>0.10390628177936345</v>
      </c>
      <c r="F46" s="23">
        <f t="shared" ref="F46:F54" si="52">M4</f>
        <v>554949.51769299991</v>
      </c>
      <c r="G46" s="23">
        <f t="shared" ref="G46:G54" si="53">V4</f>
        <v>1319582.155297</v>
      </c>
      <c r="H46" s="24"/>
      <c r="I46" s="25">
        <f t="shared" ref="I46:I54" si="54">E33</f>
        <v>0.10102734750222342</v>
      </c>
      <c r="J46" s="23">
        <f t="shared" ref="J46:J54" si="55">AR4</f>
        <v>2603892.449217</v>
      </c>
      <c r="K46" s="24"/>
      <c r="L46" s="25">
        <f t="shared" ref="L46:L54" si="56">G33</f>
        <v>0.10243792147126607</v>
      </c>
      <c r="M46" s="23">
        <f t="shared" ref="M46:M54" si="57">AG4</f>
        <v>-35271.861376999877</v>
      </c>
    </row>
    <row r="47" spans="1:14" x14ac:dyDescent="0.25">
      <c r="A47" s="22" t="s">
        <v>6</v>
      </c>
      <c r="B47" s="23">
        <f t="shared" si="49"/>
        <v>23191.554769000002</v>
      </c>
      <c r="C47" s="23">
        <f t="shared" si="50"/>
        <v>44061.854768999998</v>
      </c>
      <c r="D47" s="24">
        <f>K17</f>
        <v>3.4307795380595633E-2</v>
      </c>
      <c r="E47" s="25">
        <f t="shared" si="51"/>
        <v>7.3916025829368071E-2</v>
      </c>
      <c r="F47" s="23">
        <f t="shared" si="52"/>
        <v>21567.467069999999</v>
      </c>
      <c r="G47" s="23">
        <f t="shared" si="53"/>
        <v>78281.161294000005</v>
      </c>
      <c r="H47" s="24">
        <f>V17</f>
        <v>5.9322688610002589E-2</v>
      </c>
      <c r="I47" s="25">
        <f t="shared" si="54"/>
        <v>0.15400172326203609</v>
      </c>
      <c r="J47" s="23">
        <f t="shared" si="55"/>
        <v>122343.016063</v>
      </c>
      <c r="K47" s="24">
        <f>AR17</f>
        <v>4.6984665630022085E-2</v>
      </c>
      <c r="L47" s="25">
        <f t="shared" si="56"/>
        <v>0.11820663844973289</v>
      </c>
      <c r="M47" s="23">
        <f t="shared" si="57"/>
        <v>-34219.306525000007</v>
      </c>
    </row>
    <row r="48" spans="1:14" x14ac:dyDescent="0.25">
      <c r="A48" s="26" t="s">
        <v>7</v>
      </c>
      <c r="B48" s="23">
        <f t="shared" si="49"/>
        <v>12429.820944000001</v>
      </c>
      <c r="C48" s="23">
        <f t="shared" si="50"/>
        <v>24821.100726999994</v>
      </c>
      <c r="D48" s="24">
        <f t="shared" ref="D48:D54" si="58">K23</f>
        <v>0.56332401023805834</v>
      </c>
      <c r="E48" s="25">
        <f t="shared" si="51"/>
        <v>7.9873558204568207E-2</v>
      </c>
      <c r="F48" s="23">
        <f t="shared" si="52"/>
        <v>13128.886361999999</v>
      </c>
      <c r="G48" s="23">
        <f t="shared" si="53"/>
        <v>50118.453234000008</v>
      </c>
      <c r="H48" s="24">
        <f>V23</f>
        <v>0.64023645543236751</v>
      </c>
      <c r="I48" s="25">
        <f t="shared" si="54"/>
        <v>0.1604891531522703</v>
      </c>
      <c r="J48" s="23">
        <f t="shared" si="55"/>
        <v>74939.553960999998</v>
      </c>
      <c r="K48" s="24">
        <f t="shared" ref="K48:K54" si="59">AR23</f>
        <v>0.61253642727272806</v>
      </c>
      <c r="L48" s="25">
        <f t="shared" si="56"/>
        <v>0.12695876163725606</v>
      </c>
      <c r="M48" s="23">
        <f t="shared" si="57"/>
        <v>-25297.352507000014</v>
      </c>
    </row>
    <row r="49" spans="1:13" x14ac:dyDescent="0.25">
      <c r="A49" s="26" t="s">
        <v>8</v>
      </c>
      <c r="B49" s="23">
        <f t="shared" si="49"/>
        <v>6226.8433329999998</v>
      </c>
      <c r="C49" s="23">
        <f t="shared" si="50"/>
        <v>13397.685871000001</v>
      </c>
      <c r="D49" s="24">
        <f t="shared" si="58"/>
        <v>0.30406540853169056</v>
      </c>
      <c r="E49" s="25">
        <f t="shared" si="51"/>
        <v>8.8863748491267103E-2</v>
      </c>
      <c r="F49" s="23">
        <f t="shared" si="52"/>
        <v>6803.6244979999992</v>
      </c>
      <c r="G49" s="23">
        <f t="shared" si="53"/>
        <v>27389.565660999997</v>
      </c>
      <c r="H49" s="24">
        <f t="shared" ref="H49:H54" si="60">V24</f>
        <v>0.34988706360823135</v>
      </c>
      <c r="I49" s="25">
        <f t="shared" si="54"/>
        <v>0.16736045913158715</v>
      </c>
      <c r="J49" s="23">
        <f t="shared" si="55"/>
        <v>40787.251531999995</v>
      </c>
      <c r="K49" s="24">
        <f t="shared" si="59"/>
        <v>0.33338438796536435</v>
      </c>
      <c r="L49" s="25">
        <f t="shared" si="56"/>
        <v>0.13517472993750301</v>
      </c>
      <c r="M49" s="23">
        <f t="shared" si="57"/>
        <v>-13991.879789999995</v>
      </c>
    </row>
    <row r="50" spans="1:13" x14ac:dyDescent="0.25">
      <c r="A50" s="26" t="s">
        <v>9</v>
      </c>
      <c r="B50" s="23">
        <f t="shared" si="49"/>
        <v>1954.1777269999998</v>
      </c>
      <c r="C50" s="23">
        <f t="shared" si="50"/>
        <v>4676.1832220000006</v>
      </c>
      <c r="D50" s="24">
        <f t="shared" si="58"/>
        <v>0.10612769813062793</v>
      </c>
      <c r="E50" s="25">
        <f t="shared" si="51"/>
        <v>0.10180071823472336</v>
      </c>
      <c r="F50" s="23">
        <f t="shared" si="52"/>
        <v>741.50570699999992</v>
      </c>
      <c r="G50" s="23">
        <f t="shared" si="53"/>
        <v>3239.1948319999997</v>
      </c>
      <c r="H50" s="24">
        <f t="shared" si="60"/>
        <v>4.1378982867085717E-2</v>
      </c>
      <c r="I50" s="25">
        <f t="shared" si="54"/>
        <v>0.17800450835691151</v>
      </c>
      <c r="J50" s="23">
        <f t="shared" si="55"/>
        <v>7915.3780540000007</v>
      </c>
      <c r="K50" s="24">
        <f t="shared" si="59"/>
        <v>6.4698241948882573E-2</v>
      </c>
      <c r="L50" s="25">
        <f t="shared" si="56"/>
        <v>0.12714058015159746</v>
      </c>
      <c r="M50" s="23">
        <f t="shared" si="57"/>
        <v>1436.9883900000009</v>
      </c>
    </row>
    <row r="51" spans="1:13" x14ac:dyDescent="0.25">
      <c r="A51" s="26" t="s">
        <v>10</v>
      </c>
      <c r="B51" s="23">
        <f t="shared" si="49"/>
        <v>751.40392200000008</v>
      </c>
      <c r="C51" s="23">
        <f t="shared" si="50"/>
        <v>1140.778129</v>
      </c>
      <c r="D51" s="24">
        <f t="shared" si="58"/>
        <v>2.589037921759485E-2</v>
      </c>
      <c r="E51" s="25">
        <f t="shared" si="51"/>
        <v>4.7484307380213364E-2</v>
      </c>
      <c r="F51" s="23">
        <f t="shared" si="52"/>
        <v>2183.0089010000002</v>
      </c>
      <c r="G51" s="23">
        <f t="shared" si="53"/>
        <v>7973.1232540000001</v>
      </c>
      <c r="H51" s="24">
        <f t="shared" si="60"/>
        <v>0.10185238852110787</v>
      </c>
      <c r="I51" s="25">
        <f t="shared" si="54"/>
        <v>0.15480354371313099</v>
      </c>
      <c r="J51" s="23">
        <f t="shared" si="55"/>
        <v>9113.9013830000004</v>
      </c>
      <c r="K51" s="24">
        <f t="shared" si="59"/>
        <v>7.4494659983752862E-2</v>
      </c>
      <c r="L51" s="25">
        <f t="shared" si="56"/>
        <v>0.1341931305567956</v>
      </c>
      <c r="M51" s="23">
        <f t="shared" si="57"/>
        <v>-6832.3451249999998</v>
      </c>
    </row>
    <row r="52" spans="1:13" x14ac:dyDescent="0.25">
      <c r="A52" s="26" t="s">
        <v>11</v>
      </c>
      <c r="B52" s="23">
        <f t="shared" si="49"/>
        <v>6749.5833870000006</v>
      </c>
      <c r="C52" s="23">
        <f t="shared" si="50"/>
        <v>12684.346458</v>
      </c>
      <c r="D52" s="24">
        <f t="shared" si="58"/>
        <v>0.28787590818632885</v>
      </c>
      <c r="E52" s="25">
        <f t="shared" si="51"/>
        <v>7.261399397422319E-2</v>
      </c>
      <c r="F52" s="23">
        <f t="shared" si="52"/>
        <v>5333.0791760000002</v>
      </c>
      <c r="G52" s="23">
        <f t="shared" si="53"/>
        <v>18480.397894000002</v>
      </c>
      <c r="H52" s="24">
        <f t="shared" si="60"/>
        <v>0.23607720668058693</v>
      </c>
      <c r="I52" s="25">
        <f t="shared" si="54"/>
        <v>0.1480752778522394</v>
      </c>
      <c r="J52" s="23">
        <f t="shared" si="55"/>
        <v>31164.744352000002</v>
      </c>
      <c r="K52" s="24">
        <f t="shared" si="59"/>
        <v>0.25473251645154676</v>
      </c>
      <c r="L52" s="25">
        <f t="shared" si="56"/>
        <v>0.11102114527135631</v>
      </c>
      <c r="M52" s="23">
        <f t="shared" si="57"/>
        <v>-5796.0514360000016</v>
      </c>
    </row>
    <row r="53" spans="1:13" x14ac:dyDescent="0.25">
      <c r="A53" s="26" t="s">
        <v>12</v>
      </c>
      <c r="B53" s="23">
        <f t="shared" si="49"/>
        <v>2228.6453020000004</v>
      </c>
      <c r="C53" s="23">
        <f t="shared" si="50"/>
        <v>5619.8330249999999</v>
      </c>
      <c r="D53" s="24">
        <f t="shared" si="58"/>
        <v>0.12754417748555311</v>
      </c>
      <c r="E53" s="25">
        <f t="shared" si="51"/>
        <v>0.1082337812294929</v>
      </c>
      <c r="F53" s="23">
        <f t="shared" si="52"/>
        <v>1430.5262710000002</v>
      </c>
      <c r="G53" s="23">
        <f t="shared" si="53"/>
        <v>5973.6709410000003</v>
      </c>
      <c r="H53" s="24">
        <f t="shared" si="60"/>
        <v>7.6310453782931581E-2</v>
      </c>
      <c r="I53" s="25">
        <f t="shared" si="54"/>
        <v>0.17211903147089092</v>
      </c>
      <c r="J53" s="23">
        <f t="shared" si="55"/>
        <v>11593.503966</v>
      </c>
      <c r="K53" s="24">
        <f t="shared" si="59"/>
        <v>9.4762286717126346E-2</v>
      </c>
      <c r="L53" s="25">
        <f t="shared" si="56"/>
        <v>0.1367055841545266</v>
      </c>
      <c r="M53" s="23">
        <f t="shared" si="57"/>
        <v>-353.8379160000004</v>
      </c>
    </row>
    <row r="54" spans="1:13" x14ac:dyDescent="0.25">
      <c r="A54" s="26" t="s">
        <v>13</v>
      </c>
      <c r="B54" s="23">
        <f t="shared" si="49"/>
        <v>9312.5131360000014</v>
      </c>
      <c r="C54" s="23">
        <f t="shared" si="50"/>
        <v>15940.834782</v>
      </c>
      <c r="D54" s="24">
        <f t="shared" si="58"/>
        <v>0.3617831084408929</v>
      </c>
      <c r="E54" s="25">
        <f t="shared" si="51"/>
        <v>6.1544587300391695E-2</v>
      </c>
      <c r="F54" s="23">
        <f t="shared" si="52"/>
        <v>4822.9862689999991</v>
      </c>
      <c r="G54" s="23">
        <f t="shared" si="53"/>
        <v>17751.567881999999</v>
      </c>
      <c r="H54" s="24">
        <f t="shared" si="60"/>
        <v>0.22676679278339473</v>
      </c>
      <c r="I54" s="25">
        <f t="shared" si="54"/>
        <v>0.15579304533952998</v>
      </c>
      <c r="J54" s="23">
        <f t="shared" si="55"/>
        <v>33692.402664000001</v>
      </c>
      <c r="K54" s="24">
        <f t="shared" si="59"/>
        <v>0.27539293821766048</v>
      </c>
      <c r="L54" s="25">
        <f t="shared" si="56"/>
        <v>0.10131974384189868</v>
      </c>
      <c r="M54" s="23">
        <f t="shared" si="57"/>
        <v>-1810.7330999999995</v>
      </c>
    </row>
  </sheetData>
  <mergeCells count="4">
    <mergeCell ref="B44:E44"/>
    <mergeCell ref="F44:I44"/>
    <mergeCell ref="J44:L44"/>
    <mergeCell ref="I32:K32"/>
  </mergeCells>
  <phoneticPr fontId="13" type="noConversion"/>
  <pageMargins left="0.7" right="0.7" top="0.75" bottom="0.75" header="0.3" footer="0.3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R54"/>
  <sheetViews>
    <sheetView topLeftCell="A19" workbookViewId="0">
      <selection activeCell="B45" sqref="B45:M45"/>
    </sheetView>
  </sheetViews>
  <sheetFormatPr defaultRowHeight="15" x14ac:dyDescent="0.25"/>
  <cols>
    <col min="2" max="2" width="9.5703125" bestFit="1" customWidth="1"/>
  </cols>
  <sheetData>
    <row r="1" spans="1:44" s="3" customFormat="1" x14ac:dyDescent="0.25">
      <c r="A1" s="6" t="str">
        <f>'INPUT by product'!A40</f>
        <v>Fuels and Minerals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x14ac:dyDescent="0.25">
      <c r="A2" s="6"/>
      <c r="B2" s="6" t="str">
        <f>'INPUT by product'!B41</f>
        <v>Export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tr">
        <f>'INPUT by product'!M41</f>
        <v>Import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tr">
        <f>'INPUT by product'!X41</f>
        <v>Balance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 t="str">
        <f>'INPUT by product'!AI41</f>
        <v>Trade</v>
      </c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x14ac:dyDescent="0.25">
      <c r="A3" s="6"/>
      <c r="B3" s="6">
        <f>'INPUT by product'!B42</f>
        <v>2003</v>
      </c>
      <c r="C3" s="6">
        <f>'INPUT by product'!C42</f>
        <v>2004</v>
      </c>
      <c r="D3" s="6">
        <f>'INPUT by product'!D42</f>
        <v>2005</v>
      </c>
      <c r="E3" s="6">
        <f>'INPUT by product'!E42</f>
        <v>2006</v>
      </c>
      <c r="F3" s="6">
        <f>'INPUT by product'!F42</f>
        <v>2007</v>
      </c>
      <c r="G3" s="6">
        <f>'INPUT by product'!G42</f>
        <v>2008</v>
      </c>
      <c r="H3" s="6">
        <f>'INPUT by product'!H42</f>
        <v>2009</v>
      </c>
      <c r="I3" s="6">
        <f>'INPUT by product'!I42</f>
        <v>2010</v>
      </c>
      <c r="J3" s="6">
        <f>'INPUT by product'!J42</f>
        <v>2011</v>
      </c>
      <c r="K3" s="6">
        <f>'INPUT by product'!K42</f>
        <v>2012</v>
      </c>
      <c r="L3" s="6"/>
      <c r="M3" s="6">
        <f>'INPUT by product'!M42</f>
        <v>2003</v>
      </c>
      <c r="N3" s="6">
        <f>'INPUT by product'!N42</f>
        <v>2004</v>
      </c>
      <c r="O3" s="6">
        <f>'INPUT by product'!O42</f>
        <v>2005</v>
      </c>
      <c r="P3" s="6">
        <f>'INPUT by product'!P42</f>
        <v>2006</v>
      </c>
      <c r="Q3" s="6">
        <f>'INPUT by product'!Q42</f>
        <v>2007</v>
      </c>
      <c r="R3" s="6">
        <f>'INPUT by product'!R42</f>
        <v>2008</v>
      </c>
      <c r="S3" s="6">
        <f>'INPUT by product'!S42</f>
        <v>2009</v>
      </c>
      <c r="T3" s="6">
        <f>'INPUT by product'!T42</f>
        <v>2010</v>
      </c>
      <c r="U3" s="6">
        <f>'INPUT by product'!U42</f>
        <v>2011</v>
      </c>
      <c r="V3" s="6">
        <f>'INPUT by product'!V42</f>
        <v>2012</v>
      </c>
      <c r="W3" s="6"/>
      <c r="X3" s="6">
        <f>'INPUT by product'!X42</f>
        <v>2003</v>
      </c>
      <c r="Y3" s="6">
        <f>'INPUT by product'!Y42</f>
        <v>2004</v>
      </c>
      <c r="Z3" s="6">
        <f>'INPUT by product'!Z42</f>
        <v>2005</v>
      </c>
      <c r="AA3" s="6">
        <f>'INPUT by product'!AA42</f>
        <v>2006</v>
      </c>
      <c r="AB3" s="6">
        <f>'INPUT by product'!AB42</f>
        <v>2007</v>
      </c>
      <c r="AC3" s="6">
        <f>'INPUT by product'!AC42</f>
        <v>2008</v>
      </c>
      <c r="AD3" s="6">
        <f>'INPUT by product'!AD42</f>
        <v>2009</v>
      </c>
      <c r="AE3" s="6">
        <f>'INPUT by product'!AE42</f>
        <v>2010</v>
      </c>
      <c r="AF3" s="6">
        <f>'INPUT by product'!AF42</f>
        <v>2011</v>
      </c>
      <c r="AG3" s="6">
        <f>'INPUT by product'!AG42</f>
        <v>2012</v>
      </c>
      <c r="AH3" s="6"/>
      <c r="AI3" s="6">
        <f>'INPUT by product'!AI42</f>
        <v>2003</v>
      </c>
      <c r="AJ3" s="6">
        <f>'INPUT by product'!AJ42</f>
        <v>2004</v>
      </c>
      <c r="AK3" s="6">
        <f>'INPUT by product'!AK42</f>
        <v>2005</v>
      </c>
      <c r="AL3" s="6">
        <f>'INPUT by product'!AL42</f>
        <v>2006</v>
      </c>
      <c r="AM3" s="6">
        <f>'INPUT by product'!AM42</f>
        <v>2007</v>
      </c>
      <c r="AN3" s="6">
        <f>'INPUT by product'!AN42</f>
        <v>2008</v>
      </c>
      <c r="AO3" s="6">
        <f>'INPUT by product'!AO42</f>
        <v>2009</v>
      </c>
      <c r="AP3" s="6">
        <f>'INPUT by product'!AP42</f>
        <v>2010</v>
      </c>
      <c r="AQ3" s="6">
        <f>'INPUT by product'!AQ42</f>
        <v>2011</v>
      </c>
      <c r="AR3" s="6">
        <f>'INPUT by product'!AR42</f>
        <v>2012</v>
      </c>
    </row>
    <row r="4" spans="1:44" s="1" customFormat="1" x14ac:dyDescent="0.25">
      <c r="A4" s="6" t="str">
        <f>'INPUT by product'!A43</f>
        <v>World</v>
      </c>
      <c r="B4" s="6">
        <f>'INPUT by product'!B43</f>
        <v>885388.294781</v>
      </c>
      <c r="C4" s="6">
        <f>'INPUT by product'!C43</f>
        <v>1185785.109004</v>
      </c>
      <c r="D4" s="6">
        <f>'INPUT by product'!D43</f>
        <v>1564524.113475</v>
      </c>
      <c r="E4" s="6">
        <f>'INPUT by product'!E43</f>
        <v>2110769.0685299998</v>
      </c>
      <c r="F4" s="6">
        <f>'INPUT by product'!F43</f>
        <v>2283493.5847</v>
      </c>
      <c r="G4" s="6">
        <f>'INPUT by product'!G43</f>
        <v>3147240.3804099998</v>
      </c>
      <c r="H4" s="6">
        <f>'INPUT by product'!H43</f>
        <v>2009726.4112820001</v>
      </c>
      <c r="I4" s="6">
        <f>'INPUT by product'!I43</f>
        <v>2604685.301639</v>
      </c>
      <c r="J4" s="6">
        <f>'INPUT by product'!J43</f>
        <v>3321587.1662069997</v>
      </c>
      <c r="K4" s="6">
        <f>'INPUT by product'!K43</f>
        <v>4070006.1378060002</v>
      </c>
      <c r="L4" s="6"/>
      <c r="M4" s="6">
        <f>'INPUT by product'!M43</f>
        <v>973568.09817899996</v>
      </c>
      <c r="N4" s="6">
        <f>'INPUT by product'!N43</f>
        <v>1318094.200649</v>
      </c>
      <c r="O4" s="6">
        <f>'INPUT by product'!O43</f>
        <v>1751257.039961</v>
      </c>
      <c r="P4" s="6">
        <f>'INPUT by product'!P43</f>
        <v>2237331.7919710004</v>
      </c>
      <c r="Q4" s="6">
        <f>'INPUT by product'!Q43</f>
        <v>2541763.4653499997</v>
      </c>
      <c r="R4" s="6">
        <f>'INPUT by product'!R43</f>
        <v>3450364.8339510001</v>
      </c>
      <c r="S4" s="6">
        <f>'INPUT by product'!S43</f>
        <v>2186519.8688829998</v>
      </c>
      <c r="T4" s="6">
        <f>'INPUT by product'!T43</f>
        <v>2943761.0591550004</v>
      </c>
      <c r="U4" s="6">
        <f>'INPUT by product'!U43</f>
        <v>3903042.7995730001</v>
      </c>
      <c r="V4" s="6">
        <f>'INPUT by product'!V43</f>
        <v>3322445.8885209998</v>
      </c>
      <c r="W4" s="6"/>
      <c r="X4" s="6">
        <f>'INPUT by product'!X43</f>
        <v>-88179.80339799996</v>
      </c>
      <c r="Y4" s="6">
        <f>'INPUT by product'!Y43</f>
        <v>-132309.09164500004</v>
      </c>
      <c r="Z4" s="6">
        <f>'INPUT by product'!Z43</f>
        <v>-186732.92648599995</v>
      </c>
      <c r="AA4" s="6">
        <f>'INPUT by product'!AA43</f>
        <v>-126562.72344100056</v>
      </c>
      <c r="AB4" s="6">
        <f>'INPUT by product'!AB43</f>
        <v>-258269.88064999972</v>
      </c>
      <c r="AC4" s="6">
        <f>'INPUT by product'!AC43</f>
        <v>-303124.45354100037</v>
      </c>
      <c r="AD4" s="6">
        <f>'INPUT by product'!AD43</f>
        <v>-176793.45760099962</v>
      </c>
      <c r="AE4" s="6">
        <f>'INPUT by product'!AE43</f>
        <v>-339075.75751600042</v>
      </c>
      <c r="AF4" s="6">
        <f>'INPUT by product'!AF43</f>
        <v>-581455.63336600037</v>
      </c>
      <c r="AG4" s="6">
        <f>'INPUT by product'!AG43</f>
        <v>747560.24928500038</v>
      </c>
      <c r="AH4" s="6"/>
      <c r="AI4" s="6">
        <f>'INPUT by product'!AI43</f>
        <v>1858956.3929599999</v>
      </c>
      <c r="AJ4" s="6">
        <f>'INPUT by product'!AJ43</f>
        <v>2503879.309653</v>
      </c>
      <c r="AK4" s="6">
        <f>'INPUT by product'!AK43</f>
        <v>3315781.153436</v>
      </c>
      <c r="AL4" s="6">
        <f>'INPUT by product'!AL43</f>
        <v>4348100.8605010007</v>
      </c>
      <c r="AM4" s="6">
        <f>'INPUT by product'!AM43</f>
        <v>4825257.0500499997</v>
      </c>
      <c r="AN4" s="6">
        <f>'INPUT by product'!AN43</f>
        <v>6597605.2143609999</v>
      </c>
      <c r="AO4" s="6">
        <f>'INPUT by product'!AO43</f>
        <v>4196246.2801649999</v>
      </c>
      <c r="AP4" s="6">
        <f>'INPUT by product'!AP43</f>
        <v>5548446.3607940003</v>
      </c>
      <c r="AQ4" s="6">
        <f>'INPUT by product'!AQ43</f>
        <v>7224629.9657799993</v>
      </c>
      <c r="AR4" s="6">
        <f>'INPUT by product'!AR43</f>
        <v>7392452.026327</v>
      </c>
    </row>
    <row r="5" spans="1:44" s="1" customFormat="1" x14ac:dyDescent="0.25">
      <c r="A5" s="6" t="str">
        <f>'INPUT by product'!A44</f>
        <v>Africa</v>
      </c>
      <c r="B5" s="6">
        <f>'INPUT by product'!B44</f>
        <v>99027.140063999992</v>
      </c>
      <c r="C5" s="6">
        <f>'INPUT by product'!C44</f>
        <v>139270.312213</v>
      </c>
      <c r="D5" s="6">
        <f>'INPUT by product'!D44</f>
        <v>193278.59804499999</v>
      </c>
      <c r="E5" s="6">
        <f>'INPUT by product'!E44</f>
        <v>257583.87287700002</v>
      </c>
      <c r="F5" s="6">
        <f>'INPUT by product'!F44</f>
        <v>299558.43883</v>
      </c>
      <c r="G5" s="6">
        <f>'INPUT by product'!G44</f>
        <v>414231.41992000001</v>
      </c>
      <c r="H5" s="6">
        <f>'INPUT by product'!H44</f>
        <v>254029.997363</v>
      </c>
      <c r="I5" s="6">
        <f>'INPUT by product'!I44</f>
        <v>341623.03489600006</v>
      </c>
      <c r="J5" s="6">
        <f>'INPUT by product'!J44</f>
        <v>393951.52850499999</v>
      </c>
      <c r="K5" s="6">
        <f>'INPUT by product'!K44</f>
        <v>432878.20093699999</v>
      </c>
      <c r="L5" s="6"/>
      <c r="M5" s="6">
        <f>'INPUT by product'!M44</f>
        <v>14693.434346</v>
      </c>
      <c r="N5" s="6">
        <f>'INPUT by product'!N44</f>
        <v>12926.186175000001</v>
      </c>
      <c r="O5" s="6">
        <f>'INPUT by product'!O44</f>
        <v>25729.816591999999</v>
      </c>
      <c r="P5" s="6">
        <f>'INPUT by product'!P44</f>
        <v>41960.212120999997</v>
      </c>
      <c r="Q5" s="6">
        <f>'INPUT by product'!Q44</f>
        <v>42243.750264000002</v>
      </c>
      <c r="R5" s="6">
        <f>'INPUT by product'!R44</f>
        <v>56508.812714</v>
      </c>
      <c r="S5" s="6">
        <f>'INPUT by product'!S44</f>
        <v>42990.393781999999</v>
      </c>
      <c r="T5" s="6">
        <f>'INPUT by product'!T44</f>
        <v>56501.008700000006</v>
      </c>
      <c r="U5" s="6">
        <f>'INPUT by product'!U44</f>
        <v>76742.194866999998</v>
      </c>
      <c r="V5" s="6">
        <f>'INPUT by product'!V44</f>
        <v>81512.782684999998</v>
      </c>
      <c r="W5" s="6"/>
      <c r="X5" s="6">
        <f>'INPUT by product'!X44</f>
        <v>84333.705717999997</v>
      </c>
      <c r="Y5" s="6">
        <f>'INPUT by product'!Y44</f>
        <v>126344.126038</v>
      </c>
      <c r="Z5" s="6">
        <f>'INPUT by product'!Z44</f>
        <v>167548.781453</v>
      </c>
      <c r="AA5" s="6">
        <f>'INPUT by product'!AA44</f>
        <v>215623.66075600003</v>
      </c>
      <c r="AB5" s="6">
        <f>'INPUT by product'!AB44</f>
        <v>257314.688566</v>
      </c>
      <c r="AC5" s="6">
        <f>'INPUT by product'!AC44</f>
        <v>357722.60720600002</v>
      </c>
      <c r="AD5" s="6">
        <f>'INPUT by product'!AD44</f>
        <v>211039.603581</v>
      </c>
      <c r="AE5" s="6">
        <f>'INPUT by product'!AE44</f>
        <v>285122.02619600005</v>
      </c>
      <c r="AF5" s="6">
        <f>'INPUT by product'!AF44</f>
        <v>317209.33363800001</v>
      </c>
      <c r="AG5" s="6">
        <f>'INPUT by product'!AG44</f>
        <v>351365.418252</v>
      </c>
      <c r="AH5" s="6"/>
      <c r="AI5" s="6">
        <f>'INPUT by product'!AI44</f>
        <v>113720.57440999999</v>
      </c>
      <c r="AJ5" s="6">
        <f>'INPUT by product'!AJ44</f>
        <v>152196.49838800001</v>
      </c>
      <c r="AK5" s="6">
        <f>'INPUT by product'!AK44</f>
        <v>219008.41463699998</v>
      </c>
      <c r="AL5" s="6">
        <f>'INPUT by product'!AL44</f>
        <v>299544.08499800001</v>
      </c>
      <c r="AM5" s="6">
        <f>'INPUT by product'!AM44</f>
        <v>341802.18909400003</v>
      </c>
      <c r="AN5" s="6">
        <f>'INPUT by product'!AN44</f>
        <v>470740.23263400001</v>
      </c>
      <c r="AO5" s="6">
        <f>'INPUT by product'!AO44</f>
        <v>297020.391145</v>
      </c>
      <c r="AP5" s="6">
        <f>'INPUT by product'!AP44</f>
        <v>398124.04359600006</v>
      </c>
      <c r="AQ5" s="6">
        <f>'INPUT by product'!AQ44</f>
        <v>470693.72337199998</v>
      </c>
      <c r="AR5" s="6">
        <f>'INPUT by product'!AR44</f>
        <v>514390.98362199997</v>
      </c>
    </row>
    <row r="6" spans="1:44" s="1" customFormat="1" x14ac:dyDescent="0.25">
      <c r="A6" s="6" t="str">
        <f>'INPUT by product'!A45</f>
        <v>CEN-SAD</v>
      </c>
      <c r="B6" s="6">
        <f>'INPUT by product'!B45</f>
        <v>46570.119505999995</v>
      </c>
      <c r="C6" s="6">
        <f>'INPUT by product'!C45</f>
        <v>67230.561214999994</v>
      </c>
      <c r="D6" s="6">
        <f>'INPUT by product'!D45</f>
        <v>93422.015515000006</v>
      </c>
      <c r="E6" s="6">
        <f>'INPUT by product'!E45</f>
        <v>126624.232781</v>
      </c>
      <c r="F6" s="6">
        <f>'INPUT by product'!F45</f>
        <v>145284.495704</v>
      </c>
      <c r="G6" s="6">
        <f>'INPUT by product'!G45</f>
        <v>194943.03283800001</v>
      </c>
      <c r="H6" s="6">
        <f>'INPUT by product'!H45</f>
        <v>116534.89655600001</v>
      </c>
      <c r="I6" s="6">
        <f>'INPUT by product'!I45</f>
        <v>160976.43383200004</v>
      </c>
      <c r="J6" s="6">
        <f>'INPUT by product'!J45</f>
        <v>171475.28632000001</v>
      </c>
      <c r="K6" s="6">
        <f>'INPUT by product'!K45</f>
        <v>212957.72065399995</v>
      </c>
      <c r="L6" s="6"/>
      <c r="M6" s="6">
        <f>'INPUT by product'!M45</f>
        <v>8612.9061350000011</v>
      </c>
      <c r="N6" s="6">
        <f>'INPUT by product'!N45</f>
        <v>8770.8562250000014</v>
      </c>
      <c r="O6" s="6">
        <f>'INPUT by product'!O45</f>
        <v>16313.960138999999</v>
      </c>
      <c r="P6" s="6">
        <f>'INPUT by product'!P45</f>
        <v>25315.089798000005</v>
      </c>
      <c r="Q6" s="6">
        <f>'INPUT by product'!Q45</f>
        <v>28674.190701000007</v>
      </c>
      <c r="R6" s="6">
        <f>'INPUT by product'!R45</f>
        <v>39192.211140000007</v>
      </c>
      <c r="S6" s="6">
        <f>'INPUT by product'!S45</f>
        <v>26612.437751999994</v>
      </c>
      <c r="T6" s="6">
        <f>'INPUT by product'!T45</f>
        <v>35964.028404999997</v>
      </c>
      <c r="U6" s="6">
        <f>'INPUT by product'!U45</f>
        <v>49577.418607000007</v>
      </c>
      <c r="V6" s="6">
        <f>'INPUT by product'!V45</f>
        <v>53392.146683000006</v>
      </c>
      <c r="W6" s="6"/>
      <c r="X6" s="6">
        <f>'INPUT by product'!X45</f>
        <v>37957.213370999991</v>
      </c>
      <c r="Y6" s="6">
        <f>'INPUT by product'!Y45</f>
        <v>58459.704989999991</v>
      </c>
      <c r="Z6" s="6">
        <f>'INPUT by product'!Z45</f>
        <v>77108.055376000004</v>
      </c>
      <c r="AA6" s="6">
        <f>'INPUT by product'!AA45</f>
        <v>101309.142983</v>
      </c>
      <c r="AB6" s="6">
        <f>'INPUT by product'!AB45</f>
        <v>116610.30500299999</v>
      </c>
      <c r="AC6" s="6">
        <f>'INPUT by product'!AC45</f>
        <v>155750.82169800001</v>
      </c>
      <c r="AD6" s="6">
        <f>'INPUT by product'!AD45</f>
        <v>89922.458804000009</v>
      </c>
      <c r="AE6" s="6">
        <f>'INPUT by product'!AE45</f>
        <v>125012.40542700005</v>
      </c>
      <c r="AF6" s="6">
        <f>'INPUT by product'!AF45</f>
        <v>121897.86771300001</v>
      </c>
      <c r="AG6" s="6">
        <f>'INPUT by product'!AG45</f>
        <v>159565.57397099995</v>
      </c>
      <c r="AH6" s="6"/>
      <c r="AI6" s="6">
        <f>'INPUT by product'!AI45</f>
        <v>55183.025641</v>
      </c>
      <c r="AJ6" s="6">
        <f>'INPUT by product'!AJ45</f>
        <v>76001.41743999999</v>
      </c>
      <c r="AK6" s="6">
        <f>'INPUT by product'!AK45</f>
        <v>109735.97565400001</v>
      </c>
      <c r="AL6" s="6">
        <f>'INPUT by product'!AL45</f>
        <v>151939.322579</v>
      </c>
      <c r="AM6" s="6">
        <f>'INPUT by product'!AM45</f>
        <v>173958.68640500001</v>
      </c>
      <c r="AN6" s="6">
        <f>'INPUT by product'!AN45</f>
        <v>234135.24397800001</v>
      </c>
      <c r="AO6" s="6">
        <f>'INPUT by product'!AO45</f>
        <v>143147.33430799999</v>
      </c>
      <c r="AP6" s="6">
        <f>'INPUT by product'!AP45</f>
        <v>196940.46223700003</v>
      </c>
      <c r="AQ6" s="6">
        <f>'INPUT by product'!AQ45</f>
        <v>221052.70492700001</v>
      </c>
      <c r="AR6" s="6">
        <f>'INPUT by product'!AR45</f>
        <v>266349.86733699997</v>
      </c>
    </row>
    <row r="7" spans="1:44" s="1" customFormat="1" x14ac:dyDescent="0.25">
      <c r="A7" s="6" t="str">
        <f>'INPUT by product'!A46</f>
        <v>COMESA</v>
      </c>
      <c r="B7" s="6">
        <f>'INPUT by product'!B46</f>
        <v>20805.728085000006</v>
      </c>
      <c r="C7" s="6">
        <f>'INPUT by product'!C46</f>
        <v>29827.247720000007</v>
      </c>
      <c r="D7" s="6">
        <f>'INPUT by product'!D46</f>
        <v>43875.668026000007</v>
      </c>
      <c r="E7" s="6">
        <f>'INPUT by product'!E46</f>
        <v>59465.886727000005</v>
      </c>
      <c r="F7" s="6">
        <f>'INPUT by product'!F46</f>
        <v>69314.419819999996</v>
      </c>
      <c r="G7" s="6">
        <f>'INPUT by product'!G46</f>
        <v>95458.229740999988</v>
      </c>
      <c r="H7" s="6">
        <f>'INPUT by product'!H46</f>
        <v>60425.639430000003</v>
      </c>
      <c r="I7" s="6">
        <f>'INPUT by product'!I46</f>
        <v>78130.650254999986</v>
      </c>
      <c r="J7" s="6">
        <f>'INPUT by product'!J46</f>
        <v>58740.689384999998</v>
      </c>
      <c r="K7" s="6">
        <f>'INPUT by product'!K46</f>
        <v>96857.282813000027</v>
      </c>
      <c r="L7" s="6"/>
      <c r="M7" s="6">
        <f>'INPUT by product'!M46</f>
        <v>3798.4974360000006</v>
      </c>
      <c r="N7" s="6">
        <f>'INPUT by product'!N46</f>
        <v>3486.825758</v>
      </c>
      <c r="O7" s="6">
        <f>'INPUT by product'!O46</f>
        <v>8082.4100539999999</v>
      </c>
      <c r="P7" s="6">
        <f>'INPUT by product'!P46</f>
        <v>13324.136855999997</v>
      </c>
      <c r="Q7" s="6">
        <f>'INPUT by product'!Q46</f>
        <v>11531.619349000004</v>
      </c>
      <c r="R7" s="6">
        <f>'INPUT by product'!R46</f>
        <v>13237.626713000001</v>
      </c>
      <c r="S7" s="6">
        <f>'INPUT by product'!S46</f>
        <v>9100.6912359999988</v>
      </c>
      <c r="T7" s="6">
        <f>'INPUT by product'!T46</f>
        <v>13483.943275</v>
      </c>
      <c r="U7" s="6">
        <f>'INPUT by product'!U46</f>
        <v>12913.392567999997</v>
      </c>
      <c r="V7" s="6">
        <f>'INPUT by product'!V46</f>
        <v>16572.687632000001</v>
      </c>
      <c r="W7" s="6"/>
      <c r="X7" s="6">
        <f>'INPUT by product'!X46</f>
        <v>17007.230649000005</v>
      </c>
      <c r="Y7" s="6">
        <f>'INPUT by product'!Y46</f>
        <v>26340.421962000008</v>
      </c>
      <c r="Z7" s="6">
        <f>'INPUT by product'!Z46</f>
        <v>35793.257972000007</v>
      </c>
      <c r="AA7" s="6">
        <f>'INPUT by product'!AA46</f>
        <v>46141.749871000007</v>
      </c>
      <c r="AB7" s="6">
        <f>'INPUT by product'!AB46</f>
        <v>57782.800470999995</v>
      </c>
      <c r="AC7" s="6">
        <f>'INPUT by product'!AC46</f>
        <v>82220.603027999983</v>
      </c>
      <c r="AD7" s="6">
        <f>'INPUT by product'!AD46</f>
        <v>51324.948194000004</v>
      </c>
      <c r="AE7" s="6">
        <f>'INPUT by product'!AE46</f>
        <v>64646.706979999988</v>
      </c>
      <c r="AF7" s="6">
        <f>'INPUT by product'!AF46</f>
        <v>45827.296817000002</v>
      </c>
      <c r="AG7" s="6">
        <f>'INPUT by product'!AG46</f>
        <v>80284.595181000026</v>
      </c>
      <c r="AH7" s="6"/>
      <c r="AI7" s="6">
        <f>'INPUT by product'!AI46</f>
        <v>24604.225521000008</v>
      </c>
      <c r="AJ7" s="6">
        <f>'INPUT by product'!AJ46</f>
        <v>33314.073478000006</v>
      </c>
      <c r="AK7" s="6">
        <f>'INPUT by product'!AK46</f>
        <v>51958.078080000007</v>
      </c>
      <c r="AL7" s="6">
        <f>'INPUT by product'!AL46</f>
        <v>72790.023583000002</v>
      </c>
      <c r="AM7" s="6">
        <f>'INPUT by product'!AM46</f>
        <v>80846.039168999996</v>
      </c>
      <c r="AN7" s="6">
        <f>'INPUT by product'!AN46</f>
        <v>108695.85645399999</v>
      </c>
      <c r="AO7" s="6">
        <f>'INPUT by product'!AO46</f>
        <v>69526.330665999994</v>
      </c>
      <c r="AP7" s="6">
        <f>'INPUT by product'!AP46</f>
        <v>91614.593529999984</v>
      </c>
      <c r="AQ7" s="6">
        <f>'INPUT by product'!AQ46</f>
        <v>71654.081953000001</v>
      </c>
      <c r="AR7" s="6">
        <f>'INPUT by product'!AR46</f>
        <v>113429.97044500003</v>
      </c>
    </row>
    <row r="8" spans="1:44" s="1" customFormat="1" x14ac:dyDescent="0.25">
      <c r="A8" s="6" t="str">
        <f>'INPUT by product'!A47</f>
        <v>EAC</v>
      </c>
      <c r="B8" s="6">
        <f>'INPUT by product'!B47</f>
        <v>494.97776799999997</v>
      </c>
      <c r="C8" s="6">
        <f>'INPUT by product'!C47</f>
        <v>895.05598599999996</v>
      </c>
      <c r="D8" s="6">
        <f>'INPUT by product'!D47</f>
        <v>714.10398899999996</v>
      </c>
      <c r="E8" s="6">
        <f>'INPUT by product'!E47</f>
        <v>664.75615500000004</v>
      </c>
      <c r="F8" s="6">
        <f>'INPUT by product'!F47</f>
        <v>745.10959200000002</v>
      </c>
      <c r="G8" s="6">
        <f>'INPUT by product'!G47</f>
        <v>823.99418800000012</v>
      </c>
      <c r="H8" s="6">
        <f>'INPUT by product'!H47</f>
        <v>689.81692100000009</v>
      </c>
      <c r="I8" s="6">
        <f>'INPUT by product'!I47</f>
        <v>1034.077092</v>
      </c>
      <c r="J8" s="6">
        <f>'INPUT by product'!J47</f>
        <v>1437.491227</v>
      </c>
      <c r="K8" s="6">
        <f>'INPUT by product'!K47</f>
        <v>961.42011000000002</v>
      </c>
      <c r="L8" s="6"/>
      <c r="M8" s="6">
        <f>'INPUT by product'!M47</f>
        <v>992.83232199999998</v>
      </c>
      <c r="N8" s="6">
        <f>'INPUT by product'!N47</f>
        <v>575.41150300000004</v>
      </c>
      <c r="O8" s="6">
        <f>'INPUT by product'!O47</f>
        <v>1536.0734640000001</v>
      </c>
      <c r="P8" s="6">
        <f>'INPUT by product'!P47</f>
        <v>2231.4809130000003</v>
      </c>
      <c r="Q8" s="6">
        <f>'INPUT by product'!Q47</f>
        <v>2086.6694849999999</v>
      </c>
      <c r="R8" s="6">
        <f>'INPUT by product'!R47</f>
        <v>2357.7195699999997</v>
      </c>
      <c r="S8" s="6">
        <f>'INPUT by product'!S47</f>
        <v>1782.045486</v>
      </c>
      <c r="T8" s="6">
        <f>'INPUT by product'!T47</f>
        <v>3058.8823829999997</v>
      </c>
      <c r="U8" s="6">
        <f>'INPUT by product'!U47</f>
        <v>2585.8459809999999</v>
      </c>
      <c r="V8" s="6">
        <f>'INPUT by product'!V47</f>
        <v>4396.4281519999995</v>
      </c>
      <c r="W8" s="6"/>
      <c r="X8" s="6">
        <f>'INPUT by product'!X47</f>
        <v>-497.85455400000001</v>
      </c>
      <c r="Y8" s="6">
        <f>'INPUT by product'!Y47</f>
        <v>319.64448299999992</v>
      </c>
      <c r="Z8" s="6">
        <f>'INPUT by product'!Z47</f>
        <v>-821.9694750000001</v>
      </c>
      <c r="AA8" s="6">
        <f>'INPUT by product'!AA47</f>
        <v>-1566.7247580000003</v>
      </c>
      <c r="AB8" s="6">
        <f>'INPUT by product'!AB47</f>
        <v>-1341.5598929999999</v>
      </c>
      <c r="AC8" s="6">
        <f>'INPUT by product'!AC47</f>
        <v>-1533.7253819999996</v>
      </c>
      <c r="AD8" s="6">
        <f>'INPUT by product'!AD47</f>
        <v>-1092.2285649999999</v>
      </c>
      <c r="AE8" s="6">
        <f>'INPUT by product'!AE47</f>
        <v>-2024.8052909999997</v>
      </c>
      <c r="AF8" s="6">
        <f>'INPUT by product'!AF47</f>
        <v>-1148.354754</v>
      </c>
      <c r="AG8" s="6">
        <f>'INPUT by product'!AG47</f>
        <v>-3435.0080419999995</v>
      </c>
      <c r="AH8" s="6"/>
      <c r="AI8" s="6">
        <f>'INPUT by product'!AI47</f>
        <v>1487.8100899999999</v>
      </c>
      <c r="AJ8" s="6">
        <f>'INPUT by product'!AJ47</f>
        <v>1470.4674890000001</v>
      </c>
      <c r="AK8" s="6">
        <f>'INPUT by product'!AK47</f>
        <v>2250.1774530000002</v>
      </c>
      <c r="AL8" s="6">
        <f>'INPUT by product'!AL47</f>
        <v>2896.2370680000004</v>
      </c>
      <c r="AM8" s="6">
        <f>'INPUT by product'!AM47</f>
        <v>2831.7790770000001</v>
      </c>
      <c r="AN8" s="6">
        <f>'INPUT by product'!AN47</f>
        <v>3181.7137579999999</v>
      </c>
      <c r="AO8" s="6">
        <f>'INPUT by product'!AO47</f>
        <v>2471.8624070000001</v>
      </c>
      <c r="AP8" s="6">
        <f>'INPUT by product'!AP47</f>
        <v>4092.9594749999997</v>
      </c>
      <c r="AQ8" s="6">
        <f>'INPUT by product'!AQ47</f>
        <v>4023.3372079999999</v>
      </c>
      <c r="AR8" s="6">
        <f>'INPUT by product'!AR47</f>
        <v>5357.8482619999995</v>
      </c>
    </row>
    <row r="9" spans="1:44" s="1" customFormat="1" x14ac:dyDescent="0.25">
      <c r="A9" s="6" t="str">
        <f>'INPUT by product'!A48</f>
        <v>ECCAS</v>
      </c>
      <c r="B9" s="6">
        <f>'INPUT by product'!B48</f>
        <v>17006.854985999998</v>
      </c>
      <c r="C9" s="6">
        <f>'INPUT by product'!C48</f>
        <v>24859.822511999999</v>
      </c>
      <c r="D9" s="6">
        <f>'INPUT by product'!D48</f>
        <v>38855.327449000004</v>
      </c>
      <c r="E9" s="6">
        <f>'INPUT by product'!E48</f>
        <v>54351.440198999997</v>
      </c>
      <c r="F9" s="6">
        <f>'INPUT by product'!F48</f>
        <v>63636.651671999993</v>
      </c>
      <c r="G9" s="6">
        <f>'INPUT by product'!G48</f>
        <v>106095.72794099999</v>
      </c>
      <c r="H9" s="6">
        <f>'INPUT by product'!H48</f>
        <v>61700.001029999999</v>
      </c>
      <c r="I9" s="6">
        <f>'INPUT by product'!I48</f>
        <v>82734.764514999988</v>
      </c>
      <c r="J9" s="6">
        <f>'INPUT by product'!J48</f>
        <v>101372.45903200001</v>
      </c>
      <c r="K9" s="6">
        <f>'INPUT by product'!K48</f>
        <v>115742.82719499998</v>
      </c>
      <c r="L9" s="6"/>
      <c r="M9" s="6">
        <f>'INPUT by product'!M48</f>
        <v>741.63725699999986</v>
      </c>
      <c r="N9" s="6">
        <f>'INPUT by product'!N48</f>
        <v>495.62743099999994</v>
      </c>
      <c r="O9" s="6">
        <f>'INPUT by product'!O48</f>
        <v>698.04203500000006</v>
      </c>
      <c r="P9" s="6">
        <f>'INPUT by product'!P48</f>
        <v>2534.8994739999998</v>
      </c>
      <c r="Q9" s="6">
        <f>'INPUT by product'!Q48</f>
        <v>1954.698011</v>
      </c>
      <c r="R9" s="6">
        <f>'INPUT by product'!R48</f>
        <v>2408.9180219999998</v>
      </c>
      <c r="S9" s="6">
        <f>'INPUT by product'!S48</f>
        <v>5597.4077820000002</v>
      </c>
      <c r="T9" s="6">
        <f>'INPUT by product'!T48</f>
        <v>5699.4460230000004</v>
      </c>
      <c r="U9" s="6">
        <f>'INPUT by product'!U48</f>
        <v>4030.7200610000004</v>
      </c>
      <c r="V9" s="6">
        <f>'INPUT by product'!V48</f>
        <v>3651.0375370000006</v>
      </c>
      <c r="W9" s="6"/>
      <c r="X9" s="6">
        <f>'INPUT by product'!X48</f>
        <v>16265.217728999998</v>
      </c>
      <c r="Y9" s="6">
        <f>'INPUT by product'!Y48</f>
        <v>24364.195080999998</v>
      </c>
      <c r="Z9" s="6">
        <f>'INPUT by product'!Z48</f>
        <v>38157.285414000005</v>
      </c>
      <c r="AA9" s="6">
        <f>'INPUT by product'!AA48</f>
        <v>51816.540724999999</v>
      </c>
      <c r="AB9" s="6">
        <f>'INPUT by product'!AB48</f>
        <v>61681.953660999992</v>
      </c>
      <c r="AC9" s="6">
        <f>'INPUT by product'!AC48</f>
        <v>103686.80991899999</v>
      </c>
      <c r="AD9" s="6">
        <f>'INPUT by product'!AD48</f>
        <v>56102.593247999997</v>
      </c>
      <c r="AE9" s="6">
        <f>'INPUT by product'!AE48</f>
        <v>77035.318491999991</v>
      </c>
      <c r="AF9" s="6">
        <f>'INPUT by product'!AF48</f>
        <v>97341.738971000013</v>
      </c>
      <c r="AG9" s="6">
        <f>'INPUT by product'!AG48</f>
        <v>112091.78965799998</v>
      </c>
      <c r="AH9" s="6"/>
      <c r="AI9" s="6">
        <f>'INPUT by product'!AI48</f>
        <v>17748.492242999997</v>
      </c>
      <c r="AJ9" s="6">
        <f>'INPUT by product'!AJ48</f>
        <v>25355.449943</v>
      </c>
      <c r="AK9" s="6">
        <f>'INPUT by product'!AK48</f>
        <v>39553.369484000003</v>
      </c>
      <c r="AL9" s="6">
        <f>'INPUT by product'!AL48</f>
        <v>56886.339672999995</v>
      </c>
      <c r="AM9" s="6">
        <f>'INPUT by product'!AM48</f>
        <v>65591.349682999993</v>
      </c>
      <c r="AN9" s="6">
        <f>'INPUT by product'!AN48</f>
        <v>108504.64596299999</v>
      </c>
      <c r="AO9" s="6">
        <f>'INPUT by product'!AO48</f>
        <v>67297.408811999994</v>
      </c>
      <c r="AP9" s="6">
        <f>'INPUT by product'!AP48</f>
        <v>88434.210537999985</v>
      </c>
      <c r="AQ9" s="6">
        <f>'INPUT by product'!AQ48</f>
        <v>105403.17909300001</v>
      </c>
      <c r="AR9" s="6">
        <f>'INPUT by product'!AR48</f>
        <v>119393.86473199997</v>
      </c>
    </row>
    <row r="10" spans="1:44" s="1" customFormat="1" x14ac:dyDescent="0.25">
      <c r="A10" s="6" t="str">
        <f>'INPUT by product'!A49</f>
        <v>ECOWAS</v>
      </c>
      <c r="B10" s="6">
        <f>'INPUT by product'!B49</f>
        <v>25286.762095000002</v>
      </c>
      <c r="C10" s="6">
        <f>'INPUT by product'!C49</f>
        <v>35931.388800000001</v>
      </c>
      <c r="D10" s="6">
        <f>'INPUT by product'!D49</f>
        <v>47572.837435999994</v>
      </c>
      <c r="E10" s="6">
        <f>'INPUT by product'!E49</f>
        <v>64264.983162000004</v>
      </c>
      <c r="F10" s="6">
        <f>'INPUT by product'!F49</f>
        <v>72931.917979000005</v>
      </c>
      <c r="G10" s="6">
        <f>'INPUT by product'!G49</f>
        <v>94184.249225999985</v>
      </c>
      <c r="H10" s="6">
        <f>'INPUT by product'!H49</f>
        <v>54816.087199000001</v>
      </c>
      <c r="I10" s="6">
        <f>'INPUT by product'!I49</f>
        <v>83621.596559000012</v>
      </c>
      <c r="J10" s="6">
        <f>'INPUT by product'!J49</f>
        <v>113164.15100400001</v>
      </c>
      <c r="K10" s="6">
        <f>'INPUT by product'!K49</f>
        <v>115132.59909700001</v>
      </c>
      <c r="L10" s="6"/>
      <c r="M10" s="6">
        <f>'INPUT by product'!M49</f>
        <v>3206.184714</v>
      </c>
      <c r="N10" s="6">
        <f>'INPUT by product'!N49</f>
        <v>3338.9070670000006</v>
      </c>
      <c r="O10" s="6">
        <f>'INPUT by product'!O49</f>
        <v>5128.0128919999997</v>
      </c>
      <c r="P10" s="6">
        <f>'INPUT by product'!P49</f>
        <v>10278.348737999999</v>
      </c>
      <c r="Q10" s="6">
        <f>'INPUT by product'!Q49</f>
        <v>12848.184997</v>
      </c>
      <c r="R10" s="6">
        <f>'INPUT by product'!R49</f>
        <v>19000.238800999996</v>
      </c>
      <c r="S10" s="6">
        <f>'INPUT by product'!S49</f>
        <v>13035.135531</v>
      </c>
      <c r="T10" s="6">
        <f>'INPUT by product'!T49</f>
        <v>16558.548561</v>
      </c>
      <c r="U10" s="6">
        <f>'INPUT by product'!U49</f>
        <v>27822.070761999999</v>
      </c>
      <c r="V10" s="6">
        <f>'INPUT by product'!V49</f>
        <v>26343.721305999996</v>
      </c>
      <c r="W10" s="6"/>
      <c r="X10" s="6">
        <f>'INPUT by product'!X49</f>
        <v>22080.577381000003</v>
      </c>
      <c r="Y10" s="6">
        <f>'INPUT by product'!Y49</f>
        <v>32592.481733000001</v>
      </c>
      <c r="Z10" s="6">
        <f>'INPUT by product'!Z49</f>
        <v>42444.824543999996</v>
      </c>
      <c r="AA10" s="6">
        <f>'INPUT by product'!AA49</f>
        <v>53986.634424000003</v>
      </c>
      <c r="AB10" s="6">
        <f>'INPUT by product'!AB49</f>
        <v>60083.732982000001</v>
      </c>
      <c r="AC10" s="6">
        <f>'INPUT by product'!AC49</f>
        <v>75184.010424999986</v>
      </c>
      <c r="AD10" s="6">
        <f>'INPUT by product'!AD49</f>
        <v>41780.951668000002</v>
      </c>
      <c r="AE10" s="6">
        <f>'INPUT by product'!AE49</f>
        <v>67063.047998000009</v>
      </c>
      <c r="AF10" s="6">
        <f>'INPUT by product'!AF49</f>
        <v>85342.080242000011</v>
      </c>
      <c r="AG10" s="6">
        <f>'INPUT by product'!AG49</f>
        <v>88788.877791000021</v>
      </c>
      <c r="AH10" s="6"/>
      <c r="AI10" s="6">
        <f>'INPUT by product'!AI49</f>
        <v>28492.946809000001</v>
      </c>
      <c r="AJ10" s="6">
        <f>'INPUT by product'!AJ49</f>
        <v>39270.295867000001</v>
      </c>
      <c r="AK10" s="6">
        <f>'INPUT by product'!AK49</f>
        <v>52700.850327999993</v>
      </c>
      <c r="AL10" s="6">
        <f>'INPUT by product'!AL49</f>
        <v>74543.331900000005</v>
      </c>
      <c r="AM10" s="6">
        <f>'INPUT by product'!AM49</f>
        <v>85780.102976000009</v>
      </c>
      <c r="AN10" s="6">
        <f>'INPUT by product'!AN49</f>
        <v>113184.48802699998</v>
      </c>
      <c r="AO10" s="6">
        <f>'INPUT by product'!AO49</f>
        <v>67851.222730000009</v>
      </c>
      <c r="AP10" s="6">
        <f>'INPUT by product'!AP49</f>
        <v>100180.14512000002</v>
      </c>
      <c r="AQ10" s="6">
        <f>'INPUT by product'!AQ49</f>
        <v>140986.221766</v>
      </c>
      <c r="AR10" s="6">
        <f>'INPUT by product'!AR49</f>
        <v>141476.32040300002</v>
      </c>
    </row>
    <row r="11" spans="1:44" s="1" customFormat="1" x14ac:dyDescent="0.25">
      <c r="A11" s="6" t="str">
        <f>'INPUT by product'!A50</f>
        <v>IGAD</v>
      </c>
      <c r="B11" s="6">
        <f>'INPUT by product'!B50</f>
        <v>2413.8040310000001</v>
      </c>
      <c r="C11" s="6">
        <f>'INPUT by product'!C50</f>
        <v>3588.7880540000001</v>
      </c>
      <c r="D11" s="6">
        <f>'INPUT by product'!D50</f>
        <v>5143.4166800000003</v>
      </c>
      <c r="E11" s="6">
        <f>'INPUT by product'!E50</f>
        <v>5764.7550860000001</v>
      </c>
      <c r="F11" s="6">
        <f>'INPUT by product'!F50</f>
        <v>8271.879218</v>
      </c>
      <c r="G11" s="6">
        <f>'INPUT by product'!G50</f>
        <v>12648.610871999999</v>
      </c>
      <c r="H11" s="6">
        <f>'INPUT by product'!H50</f>
        <v>7343.7300160000004</v>
      </c>
      <c r="I11" s="6">
        <f>'INPUT by product'!I50</f>
        <v>9042.3731260000004</v>
      </c>
      <c r="J11" s="6">
        <f>'INPUT by product'!J50</f>
        <v>13172.853420000001</v>
      </c>
      <c r="K11" s="6">
        <f>'INPUT by product'!K50</f>
        <v>13020.204933000001</v>
      </c>
      <c r="L11" s="6"/>
      <c r="M11" s="6">
        <f>'INPUT by product'!M50</f>
        <v>1018.959292</v>
      </c>
      <c r="N11" s="6">
        <f>'INPUT by product'!N50</f>
        <v>441.02236500000004</v>
      </c>
      <c r="O11" s="6">
        <f>'INPUT by product'!O50</f>
        <v>1984.9499069999999</v>
      </c>
      <c r="P11" s="6">
        <f>'INPUT by product'!P50</f>
        <v>3057.3309940000004</v>
      </c>
      <c r="Q11" s="6">
        <f>'INPUT by product'!Q50</f>
        <v>2687.9992429999998</v>
      </c>
      <c r="R11" s="6">
        <f>'INPUT by product'!R50</f>
        <v>1878.4917529999998</v>
      </c>
      <c r="S11" s="6">
        <f>'INPUT by product'!S50</f>
        <v>1489.5361309999998</v>
      </c>
      <c r="T11" s="6">
        <f>'INPUT by product'!T50</f>
        <v>2339.0808360000001</v>
      </c>
      <c r="U11" s="6">
        <f>'INPUT by product'!U50</f>
        <v>1564.7564050000001</v>
      </c>
      <c r="V11" s="6">
        <f>'INPUT by product'!V50</f>
        <v>3378.810097</v>
      </c>
      <c r="W11" s="6"/>
      <c r="X11" s="6">
        <f>'INPUT by product'!X50</f>
        <v>1394.8447390000001</v>
      </c>
      <c r="Y11" s="6">
        <f>'INPUT by product'!Y50</f>
        <v>3147.7656889999998</v>
      </c>
      <c r="Z11" s="6">
        <f>'INPUT by product'!Z50</f>
        <v>3158.4667730000001</v>
      </c>
      <c r="AA11" s="6">
        <f>'INPUT by product'!AA50</f>
        <v>2707.4240919999997</v>
      </c>
      <c r="AB11" s="6">
        <f>'INPUT by product'!AB50</f>
        <v>5583.8799749999998</v>
      </c>
      <c r="AC11" s="6">
        <f>'INPUT by product'!AC50</f>
        <v>10770.119118999999</v>
      </c>
      <c r="AD11" s="6">
        <f>'INPUT by product'!AD50</f>
        <v>5854.1938850000006</v>
      </c>
      <c r="AE11" s="6">
        <f>'INPUT by product'!AE50</f>
        <v>6703.2922900000003</v>
      </c>
      <c r="AF11" s="6">
        <f>'INPUT by product'!AF50</f>
        <v>11608.097015000001</v>
      </c>
      <c r="AG11" s="6">
        <f>'INPUT by product'!AG50</f>
        <v>9641.3948360000013</v>
      </c>
      <c r="AH11" s="6"/>
      <c r="AI11" s="6">
        <f>'INPUT by product'!AI50</f>
        <v>3432.7633230000001</v>
      </c>
      <c r="AJ11" s="6">
        <f>'INPUT by product'!AJ50</f>
        <v>4029.8104190000004</v>
      </c>
      <c r="AK11" s="6">
        <f>'INPUT by product'!AK50</f>
        <v>7128.3665870000004</v>
      </c>
      <c r="AL11" s="6">
        <f>'INPUT by product'!AL50</f>
        <v>8822.0860800000009</v>
      </c>
      <c r="AM11" s="6">
        <f>'INPUT by product'!AM50</f>
        <v>10959.878461</v>
      </c>
      <c r="AN11" s="6">
        <f>'INPUT by product'!AN50</f>
        <v>14527.102625</v>
      </c>
      <c r="AO11" s="6">
        <f>'INPUT by product'!AO50</f>
        <v>8833.2661470000003</v>
      </c>
      <c r="AP11" s="6">
        <f>'INPUT by product'!AP50</f>
        <v>11381.453962</v>
      </c>
      <c r="AQ11" s="6">
        <f>'INPUT by product'!AQ50</f>
        <v>14737.609825000001</v>
      </c>
      <c r="AR11" s="6">
        <f>'INPUT by product'!AR50</f>
        <v>16399.015030000002</v>
      </c>
    </row>
    <row r="12" spans="1:44" s="1" customFormat="1" x14ac:dyDescent="0.25">
      <c r="A12" s="6" t="str">
        <f>'INPUT by product'!A51</f>
        <v>SADC</v>
      </c>
      <c r="B12" s="6">
        <f>'INPUT by product'!B51</f>
        <v>22082.219387000001</v>
      </c>
      <c r="C12" s="6">
        <f>'INPUT by product'!C51</f>
        <v>31458.193047000004</v>
      </c>
      <c r="D12" s="6">
        <f>'INPUT by product'!D51</f>
        <v>44365.182454000002</v>
      </c>
      <c r="E12" s="6">
        <f>'INPUT by product'!E51</f>
        <v>60752.506348999996</v>
      </c>
      <c r="F12" s="6">
        <f>'INPUT by product'!F51</f>
        <v>78507.854634999996</v>
      </c>
      <c r="G12" s="6">
        <f>'INPUT by product'!G51</f>
        <v>115363.564211</v>
      </c>
      <c r="H12" s="6">
        <f>'INPUT by product'!H51</f>
        <v>72338.346632999979</v>
      </c>
      <c r="I12" s="6">
        <f>'INPUT by product'!I51</f>
        <v>98774.825189999989</v>
      </c>
      <c r="J12" s="6">
        <f>'INPUT by product'!J51</f>
        <v>119191.71142200001</v>
      </c>
      <c r="K12" s="6">
        <f>'INPUT by product'!K51</f>
        <v>125905.56549000001</v>
      </c>
      <c r="L12" s="6"/>
      <c r="M12" s="6">
        <f>'INPUT by product'!M51</f>
        <v>4894.7357340000008</v>
      </c>
      <c r="N12" s="6">
        <f>'INPUT by product'!N51</f>
        <v>3443.1275400000004</v>
      </c>
      <c r="O12" s="6">
        <f>'INPUT by product'!O51</f>
        <v>8107.2526519999992</v>
      </c>
      <c r="P12" s="6">
        <f>'INPUT by product'!P51</f>
        <v>14462.185645</v>
      </c>
      <c r="Q12" s="6">
        <f>'INPUT by product'!Q51</f>
        <v>10924.684113000001</v>
      </c>
      <c r="R12" s="6">
        <f>'INPUT by product'!R51</f>
        <v>14693.389562</v>
      </c>
      <c r="S12" s="6">
        <f>'INPUT by product'!S51</f>
        <v>10203.799041</v>
      </c>
      <c r="T12" s="6">
        <f>'INPUT by product'!T51</f>
        <v>14539.647773999999</v>
      </c>
      <c r="U12" s="6">
        <f>'INPUT by product'!U51</f>
        <v>18426.893412000001</v>
      </c>
      <c r="V12" s="6">
        <f>'INPUT by product'!V51</f>
        <v>21762.811523</v>
      </c>
      <c r="W12" s="6"/>
      <c r="X12" s="6">
        <f>'INPUT by product'!X51</f>
        <v>17187.483652999999</v>
      </c>
      <c r="Y12" s="6">
        <f>'INPUT by product'!Y51</f>
        <v>28015.065507000003</v>
      </c>
      <c r="Z12" s="6">
        <f>'INPUT by product'!Z51</f>
        <v>36257.929801999999</v>
      </c>
      <c r="AA12" s="6">
        <f>'INPUT by product'!AA51</f>
        <v>46290.320703999998</v>
      </c>
      <c r="AB12" s="6">
        <f>'INPUT by product'!AB51</f>
        <v>67583.170522</v>
      </c>
      <c r="AC12" s="6">
        <f>'INPUT by product'!AC51</f>
        <v>100670.17464900001</v>
      </c>
      <c r="AD12" s="6">
        <f>'INPUT by product'!AD51</f>
        <v>62134.547591999981</v>
      </c>
      <c r="AE12" s="6">
        <f>'INPUT by product'!AE51</f>
        <v>84235.177415999991</v>
      </c>
      <c r="AF12" s="6">
        <f>'INPUT by product'!AF51</f>
        <v>100764.81801</v>
      </c>
      <c r="AG12" s="6">
        <f>'INPUT by product'!AG51</f>
        <v>104142.75396700001</v>
      </c>
      <c r="AH12" s="6"/>
      <c r="AI12" s="6">
        <f>'INPUT by product'!AI51</f>
        <v>26976.955121000003</v>
      </c>
      <c r="AJ12" s="6">
        <f>'INPUT by product'!AJ51</f>
        <v>34901.320587000002</v>
      </c>
      <c r="AK12" s="6">
        <f>'INPUT by product'!AK51</f>
        <v>52472.435106000004</v>
      </c>
      <c r="AL12" s="6">
        <f>'INPUT by product'!AL51</f>
        <v>75214.691993999993</v>
      </c>
      <c r="AM12" s="6">
        <f>'INPUT by product'!AM51</f>
        <v>89432.538747999992</v>
      </c>
      <c r="AN12" s="6">
        <f>'INPUT by product'!AN51</f>
        <v>130056.953773</v>
      </c>
      <c r="AO12" s="6">
        <f>'INPUT by product'!AO51</f>
        <v>82542.145673999985</v>
      </c>
      <c r="AP12" s="6">
        <f>'INPUT by product'!AP51</f>
        <v>113314.47296399999</v>
      </c>
      <c r="AQ12" s="6">
        <f>'INPUT by product'!AQ51</f>
        <v>137618.604834</v>
      </c>
      <c r="AR12" s="6">
        <f>'INPUT by product'!AR51</f>
        <v>147668.37701300002</v>
      </c>
    </row>
    <row r="15" spans="1:44" x14ac:dyDescent="0.25">
      <c r="B15" t="s">
        <v>62</v>
      </c>
      <c r="M15" t="s">
        <v>58</v>
      </c>
      <c r="X15" t="s">
        <v>58</v>
      </c>
      <c r="AI15" t="s">
        <v>58</v>
      </c>
    </row>
    <row r="16" spans="1:44" x14ac:dyDescent="0.25">
      <c r="B16" s="12">
        <v>2002</v>
      </c>
      <c r="C16" s="12">
        <v>2003</v>
      </c>
      <c r="D16" s="12">
        <v>2004</v>
      </c>
      <c r="E16" s="12">
        <v>2005</v>
      </c>
      <c r="F16" s="12">
        <v>2006</v>
      </c>
      <c r="G16" s="12">
        <v>2007</v>
      </c>
      <c r="H16" s="12">
        <v>2008</v>
      </c>
      <c r="I16" s="12">
        <v>2009</v>
      </c>
      <c r="J16" s="12">
        <v>2010</v>
      </c>
      <c r="K16" s="12">
        <v>2011</v>
      </c>
      <c r="M16" s="12">
        <v>2002</v>
      </c>
      <c r="N16" s="12">
        <v>2003</v>
      </c>
      <c r="O16" s="12">
        <v>2004</v>
      </c>
      <c r="P16" s="12">
        <v>2005</v>
      </c>
      <c r="Q16" s="12">
        <v>2006</v>
      </c>
      <c r="R16" s="12">
        <v>2007</v>
      </c>
      <c r="S16" s="12">
        <v>2008</v>
      </c>
      <c r="T16" s="12">
        <v>2009</v>
      </c>
      <c r="U16" s="12">
        <v>2010</v>
      </c>
      <c r="V16" s="12">
        <v>2011</v>
      </c>
      <c r="X16" s="12">
        <v>2002</v>
      </c>
      <c r="Y16" s="12">
        <v>2003</v>
      </c>
      <c r="Z16" s="12">
        <v>2004</v>
      </c>
      <c r="AA16" s="12">
        <v>2005</v>
      </c>
      <c r="AB16" s="12">
        <v>2006</v>
      </c>
      <c r="AC16" s="12">
        <v>2007</v>
      </c>
      <c r="AD16" s="12">
        <v>2008</v>
      </c>
      <c r="AE16" s="12">
        <v>2009</v>
      </c>
      <c r="AF16" s="12">
        <v>2010</v>
      </c>
      <c r="AG16" s="12">
        <v>2011</v>
      </c>
      <c r="AI16" s="12">
        <v>2002</v>
      </c>
      <c r="AJ16" s="12">
        <v>2003</v>
      </c>
      <c r="AK16" s="12">
        <v>2004</v>
      </c>
      <c r="AL16" s="12">
        <v>2005</v>
      </c>
      <c r="AM16" s="12">
        <v>2006</v>
      </c>
      <c r="AN16" s="12">
        <v>2007</v>
      </c>
      <c r="AO16" s="12">
        <v>2008</v>
      </c>
      <c r="AP16" s="12">
        <v>2009</v>
      </c>
      <c r="AQ16" s="12">
        <v>2010</v>
      </c>
      <c r="AR16" s="12">
        <v>2011</v>
      </c>
    </row>
    <row r="17" spans="1:44" s="14" customFormat="1" x14ac:dyDescent="0.25">
      <c r="A17" s="16" t="s">
        <v>6</v>
      </c>
      <c r="B17" s="14">
        <f t="shared" ref="B17:K17" si="0">B5/B$4</f>
        <v>0.11184600095542743</v>
      </c>
      <c r="C17" s="14">
        <f t="shared" si="0"/>
        <v>0.11744987448019151</v>
      </c>
      <c r="D17" s="14">
        <f t="shared" si="0"/>
        <v>0.12353826724709567</v>
      </c>
      <c r="E17" s="14">
        <f t="shared" si="0"/>
        <v>0.12203318530548149</v>
      </c>
      <c r="F17" s="14">
        <f t="shared" si="0"/>
        <v>0.13118426994370352</v>
      </c>
      <c r="G17" s="14">
        <f t="shared" si="0"/>
        <v>0.13161734403841022</v>
      </c>
      <c r="H17" s="14">
        <f t="shared" si="0"/>
        <v>0.12640028808744908</v>
      </c>
      <c r="I17" s="14">
        <f t="shared" si="0"/>
        <v>0.131157124694117</v>
      </c>
      <c r="J17" s="14">
        <f t="shared" si="0"/>
        <v>0.11860339915597119</v>
      </c>
      <c r="K17" s="14">
        <f t="shared" si="0"/>
        <v>0.10635811993402783</v>
      </c>
      <c r="M17" s="14">
        <f t="shared" ref="M17:V17" si="1">M5/M$4</f>
        <v>1.5092353964230316E-2</v>
      </c>
      <c r="N17" s="14">
        <f t="shared" si="1"/>
        <v>9.8067241086679819E-3</v>
      </c>
      <c r="O17" s="14">
        <f t="shared" si="1"/>
        <v>1.4692198806277458E-2</v>
      </c>
      <c r="P17" s="14">
        <f t="shared" si="1"/>
        <v>1.8754577336978131E-2</v>
      </c>
      <c r="Q17" s="14">
        <f t="shared" si="1"/>
        <v>1.6619858944342428E-2</v>
      </c>
      <c r="R17" s="14">
        <f t="shared" si="1"/>
        <v>1.6377634086100965E-2</v>
      </c>
      <c r="S17" s="14">
        <f t="shared" si="1"/>
        <v>1.9661561001026701E-2</v>
      </c>
      <c r="T17" s="14">
        <f t="shared" si="1"/>
        <v>1.919347649643089E-2</v>
      </c>
      <c r="U17" s="14">
        <f t="shared" si="1"/>
        <v>1.9662145358845598E-2</v>
      </c>
      <c r="V17" s="14">
        <f t="shared" si="1"/>
        <v>2.4533968473835925E-2</v>
      </c>
      <c r="X17" s="14">
        <f t="shared" ref="X17:AG17" si="2">X5/X$4</f>
        <v>-0.95638346274553843</v>
      </c>
      <c r="Y17" s="14">
        <f t="shared" si="2"/>
        <v>-0.95491643444273133</v>
      </c>
      <c r="Z17" s="14">
        <f t="shared" si="2"/>
        <v>-0.89726426188453567</v>
      </c>
      <c r="AA17" s="14">
        <f t="shared" si="2"/>
        <v>-1.7036901142263803</v>
      </c>
      <c r="AB17" s="14">
        <f t="shared" si="2"/>
        <v>-0.99630157383588147</v>
      </c>
      <c r="AC17" s="14">
        <f t="shared" si="2"/>
        <v>-1.1801179450460098</v>
      </c>
      <c r="AD17" s="14">
        <f t="shared" si="2"/>
        <v>-1.1937070887390504</v>
      </c>
      <c r="AE17" s="14">
        <f t="shared" si="2"/>
        <v>-0.84088000948444575</v>
      </c>
      <c r="AF17" s="14">
        <f t="shared" si="2"/>
        <v>-0.54554348678625819</v>
      </c>
      <c r="AG17" s="14">
        <f t="shared" si="2"/>
        <v>0.47001618744183016</v>
      </c>
      <c r="AI17" s="14">
        <f t="shared" ref="AI17:AR17" si="3">AI5/AI$4</f>
        <v>6.11744174530763E-2</v>
      </c>
      <c r="AJ17" s="14">
        <f t="shared" si="3"/>
        <v>6.0784278939184234E-2</v>
      </c>
      <c r="AK17" s="14">
        <f t="shared" si="3"/>
        <v>6.6050322534118716E-2</v>
      </c>
      <c r="AL17" s="14">
        <f t="shared" si="3"/>
        <v>6.8890785795499163E-2</v>
      </c>
      <c r="AM17" s="14">
        <f t="shared" si="3"/>
        <v>7.0836058172374095E-2</v>
      </c>
      <c r="AN17" s="14">
        <f t="shared" si="3"/>
        <v>7.1350166816489757E-2</v>
      </c>
      <c r="AO17" s="14">
        <f t="shared" si="3"/>
        <v>7.0782402012238635E-2</v>
      </c>
      <c r="AP17" s="14">
        <f t="shared" si="3"/>
        <v>7.1754148406154405E-2</v>
      </c>
      <c r="AQ17" s="14">
        <f t="shared" si="3"/>
        <v>6.5151256964228757E-2</v>
      </c>
      <c r="AR17" s="14">
        <f t="shared" si="3"/>
        <v>6.9583269771664555E-2</v>
      </c>
    </row>
    <row r="19" spans="1:44" x14ac:dyDescent="0.25">
      <c r="B19" t="s">
        <v>59</v>
      </c>
      <c r="M19" t="s">
        <v>59</v>
      </c>
      <c r="X19" t="s">
        <v>59</v>
      </c>
      <c r="AI19" t="s">
        <v>59</v>
      </c>
    </row>
    <row r="20" spans="1:44" x14ac:dyDescent="0.25">
      <c r="B20" s="12">
        <v>2002</v>
      </c>
      <c r="C20" s="12">
        <v>2003</v>
      </c>
      <c r="D20" s="12">
        <v>2004</v>
      </c>
      <c r="E20" s="12">
        <v>2005</v>
      </c>
      <c r="F20" s="12">
        <v>2006</v>
      </c>
      <c r="G20" s="12">
        <v>2007</v>
      </c>
      <c r="H20" s="12">
        <v>2008</v>
      </c>
      <c r="I20" s="12">
        <v>2009</v>
      </c>
      <c r="J20" s="12">
        <v>2010</v>
      </c>
      <c r="K20" s="12">
        <v>2011</v>
      </c>
      <c r="M20" s="12">
        <v>2002</v>
      </c>
      <c r="N20" s="12">
        <v>2003</v>
      </c>
      <c r="O20" s="12">
        <v>2004</v>
      </c>
      <c r="P20" s="12">
        <v>2005</v>
      </c>
      <c r="Q20" s="12">
        <v>2006</v>
      </c>
      <c r="R20" s="12">
        <v>2007</v>
      </c>
      <c r="S20" s="12">
        <v>2008</v>
      </c>
      <c r="T20" s="12">
        <v>2009</v>
      </c>
      <c r="U20" s="12">
        <v>2010</v>
      </c>
      <c r="V20" s="12">
        <v>2011</v>
      </c>
      <c r="X20" s="12">
        <v>2002</v>
      </c>
      <c r="Y20" s="12">
        <v>2003</v>
      </c>
      <c r="Z20" s="12">
        <v>2004</v>
      </c>
      <c r="AA20" s="12">
        <v>2005</v>
      </c>
      <c r="AB20" s="12">
        <v>2006</v>
      </c>
      <c r="AC20" s="12">
        <v>2007</v>
      </c>
      <c r="AD20" s="12">
        <v>2008</v>
      </c>
      <c r="AE20" s="12">
        <v>2009</v>
      </c>
      <c r="AF20" s="12">
        <v>2010</v>
      </c>
      <c r="AG20" s="12">
        <v>2011</v>
      </c>
      <c r="AI20" s="12">
        <v>2002</v>
      </c>
      <c r="AJ20" s="12">
        <v>2003</v>
      </c>
      <c r="AK20" s="12">
        <v>2004</v>
      </c>
      <c r="AL20" s="12">
        <v>2005</v>
      </c>
      <c r="AM20" s="12">
        <v>2006</v>
      </c>
      <c r="AN20" s="12">
        <v>2007</v>
      </c>
      <c r="AO20" s="12">
        <v>2008</v>
      </c>
      <c r="AP20" s="12">
        <v>2009</v>
      </c>
      <c r="AQ20" s="12">
        <v>2010</v>
      </c>
      <c r="AR20" s="12">
        <v>2011</v>
      </c>
    </row>
    <row r="21" spans="1:44" s="14" customFormat="1" x14ac:dyDescent="0.25">
      <c r="A21" s="16" t="s">
        <v>5</v>
      </c>
      <c r="B21" s="14">
        <f t="shared" ref="B21:K21" si="4">B4/B$5</f>
        <v>8.9408650417328488</v>
      </c>
      <c r="C21" s="14">
        <f t="shared" si="4"/>
        <v>8.5142704870974963</v>
      </c>
      <c r="D21" s="14">
        <f t="shared" si="4"/>
        <v>8.0946578115738426</v>
      </c>
      <c r="E21" s="14">
        <f t="shared" si="4"/>
        <v>8.194492321877318</v>
      </c>
      <c r="F21" s="14">
        <f t="shared" si="4"/>
        <v>7.6228651531859768</v>
      </c>
      <c r="G21" s="14">
        <f t="shared" si="4"/>
        <v>7.5977828553368125</v>
      </c>
      <c r="H21" s="14">
        <f t="shared" si="4"/>
        <v>7.91137437367356</v>
      </c>
      <c r="I21" s="14">
        <f t="shared" si="4"/>
        <v>7.6244428377961739</v>
      </c>
      <c r="J21" s="14">
        <f t="shared" si="4"/>
        <v>8.4314615526738397</v>
      </c>
      <c r="K21" s="14">
        <f t="shared" si="4"/>
        <v>9.4021970360164637</v>
      </c>
      <c r="M21" s="14">
        <f t="shared" ref="M21:V21" si="5">M4/M$5</f>
        <v>66.258716325501865</v>
      </c>
      <c r="N21" s="14">
        <f t="shared" si="5"/>
        <v>101.9708507060088</v>
      </c>
      <c r="O21" s="14">
        <f t="shared" si="5"/>
        <v>68.063331648679792</v>
      </c>
      <c r="P21" s="14">
        <f t="shared" si="5"/>
        <v>53.320316530317868</v>
      </c>
      <c r="Q21" s="14">
        <f t="shared" si="5"/>
        <v>60.168982381189842</v>
      </c>
      <c r="R21" s="14">
        <f t="shared" si="5"/>
        <v>61.05888034515678</v>
      </c>
      <c r="S21" s="14">
        <f t="shared" si="5"/>
        <v>50.860661569433951</v>
      </c>
      <c r="T21" s="14">
        <f t="shared" si="5"/>
        <v>52.101035483902784</v>
      </c>
      <c r="U21" s="14">
        <f t="shared" si="5"/>
        <v>50.859149993523992</v>
      </c>
      <c r="V21" s="14">
        <f t="shared" si="5"/>
        <v>40.759814339308491</v>
      </c>
      <c r="X21" s="14">
        <f t="shared" ref="X21:AG21" si="6">X4/X$5</f>
        <v>-1.0456056999660464</v>
      </c>
      <c r="Y21" s="14">
        <f t="shared" si="6"/>
        <v>-1.0472120532552971</v>
      </c>
      <c r="Z21" s="14">
        <f t="shared" si="6"/>
        <v>-1.1144988633556931</v>
      </c>
      <c r="AA21" s="14">
        <f t="shared" si="6"/>
        <v>-0.58696120359545834</v>
      </c>
      <c r="AB21" s="14">
        <f t="shared" si="6"/>
        <v>-1.0037121552963919</v>
      </c>
      <c r="AC21" s="14">
        <f t="shared" si="6"/>
        <v>-0.84737292928887087</v>
      </c>
      <c r="AD21" s="14">
        <f t="shared" si="6"/>
        <v>-0.83772644850114009</v>
      </c>
      <c r="AE21" s="14">
        <f t="shared" si="6"/>
        <v>-1.1892303167167844</v>
      </c>
      <c r="AF21" s="14">
        <f t="shared" si="6"/>
        <v>-1.8330344403722962</v>
      </c>
      <c r="AG21" s="14">
        <f t="shared" si="6"/>
        <v>2.1275862974905762</v>
      </c>
      <c r="AI21" s="14">
        <f t="shared" ref="AI21:AR21" si="7">AI4/AI$5</f>
        <v>16.346702455598333</v>
      </c>
      <c r="AJ21" s="14">
        <f t="shared" si="7"/>
        <v>16.451622318338561</v>
      </c>
      <c r="AK21" s="14">
        <f t="shared" si="7"/>
        <v>15.139971488912012</v>
      </c>
      <c r="AL21" s="14">
        <f t="shared" si="7"/>
        <v>14.515729330893087</v>
      </c>
      <c r="AM21" s="14">
        <f t="shared" si="7"/>
        <v>14.117103997607785</v>
      </c>
      <c r="AN21" s="14">
        <f t="shared" si="7"/>
        <v>14.015384190649007</v>
      </c>
      <c r="AO21" s="14">
        <f t="shared" si="7"/>
        <v>14.127805380595799</v>
      </c>
      <c r="AP21" s="14">
        <f t="shared" si="7"/>
        <v>13.936476457634736</v>
      </c>
      <c r="AQ21" s="14">
        <f t="shared" si="7"/>
        <v>15.348898035060921</v>
      </c>
      <c r="AR21" s="14">
        <f t="shared" si="7"/>
        <v>14.371270612626718</v>
      </c>
    </row>
    <row r="22" spans="1:44" s="14" customFormat="1" x14ac:dyDescent="0.25">
      <c r="A22" s="16" t="s">
        <v>6</v>
      </c>
      <c r="B22" s="14">
        <f t="shared" ref="B22:K22" si="8">B5/B$5</f>
        <v>1</v>
      </c>
      <c r="C22" s="14">
        <f t="shared" si="8"/>
        <v>1</v>
      </c>
      <c r="D22" s="14">
        <f t="shared" si="8"/>
        <v>1</v>
      </c>
      <c r="E22" s="14">
        <f t="shared" si="8"/>
        <v>1</v>
      </c>
      <c r="F22" s="14">
        <f t="shared" si="8"/>
        <v>1</v>
      </c>
      <c r="G22" s="14">
        <f t="shared" si="8"/>
        <v>1</v>
      </c>
      <c r="H22" s="14">
        <f t="shared" si="8"/>
        <v>1</v>
      </c>
      <c r="I22" s="14">
        <f t="shared" si="8"/>
        <v>1</v>
      </c>
      <c r="J22" s="14">
        <f t="shared" si="8"/>
        <v>1</v>
      </c>
      <c r="K22" s="14">
        <f t="shared" si="8"/>
        <v>1</v>
      </c>
      <c r="M22" s="14">
        <f t="shared" ref="M22:V22" si="9">M5/M$5</f>
        <v>1</v>
      </c>
      <c r="N22" s="14">
        <f t="shared" si="9"/>
        <v>1</v>
      </c>
      <c r="O22" s="14">
        <f t="shared" si="9"/>
        <v>1</v>
      </c>
      <c r="P22" s="14">
        <f t="shared" si="9"/>
        <v>1</v>
      </c>
      <c r="Q22" s="14">
        <f t="shared" si="9"/>
        <v>1</v>
      </c>
      <c r="R22" s="14">
        <f t="shared" si="9"/>
        <v>1</v>
      </c>
      <c r="S22" s="14">
        <f t="shared" si="9"/>
        <v>1</v>
      </c>
      <c r="T22" s="14">
        <f t="shared" si="9"/>
        <v>1</v>
      </c>
      <c r="U22" s="14">
        <f t="shared" si="9"/>
        <v>1</v>
      </c>
      <c r="V22" s="14">
        <f t="shared" si="9"/>
        <v>1</v>
      </c>
      <c r="X22" s="14">
        <f t="shared" ref="X22:AG22" si="10">X5/X$5</f>
        <v>1</v>
      </c>
      <c r="Y22" s="14">
        <f t="shared" si="10"/>
        <v>1</v>
      </c>
      <c r="Z22" s="14">
        <f t="shared" si="10"/>
        <v>1</v>
      </c>
      <c r="AA22" s="14">
        <f t="shared" si="10"/>
        <v>1</v>
      </c>
      <c r="AB22" s="14">
        <f t="shared" si="10"/>
        <v>1</v>
      </c>
      <c r="AC22" s="14">
        <f t="shared" si="10"/>
        <v>1</v>
      </c>
      <c r="AD22" s="14">
        <f t="shared" si="10"/>
        <v>1</v>
      </c>
      <c r="AE22" s="14">
        <f t="shared" si="10"/>
        <v>1</v>
      </c>
      <c r="AF22" s="14">
        <f t="shared" si="10"/>
        <v>1</v>
      </c>
      <c r="AG22" s="14">
        <f t="shared" si="10"/>
        <v>1</v>
      </c>
      <c r="AI22" s="14">
        <f t="shared" ref="AI22:AR22" si="11">AI5/AI$5</f>
        <v>1</v>
      </c>
      <c r="AJ22" s="14">
        <f t="shared" si="11"/>
        <v>1</v>
      </c>
      <c r="AK22" s="14">
        <f t="shared" si="11"/>
        <v>1</v>
      </c>
      <c r="AL22" s="14">
        <f t="shared" si="11"/>
        <v>1</v>
      </c>
      <c r="AM22" s="14">
        <f t="shared" si="11"/>
        <v>1</v>
      </c>
      <c r="AN22" s="14">
        <f t="shared" si="11"/>
        <v>1</v>
      </c>
      <c r="AO22" s="14">
        <f t="shared" si="11"/>
        <v>1</v>
      </c>
      <c r="AP22" s="14">
        <f t="shared" si="11"/>
        <v>1</v>
      </c>
      <c r="AQ22" s="14">
        <f t="shared" si="11"/>
        <v>1</v>
      </c>
      <c r="AR22" s="14">
        <f t="shared" si="11"/>
        <v>1</v>
      </c>
    </row>
    <row r="23" spans="1:44" s="14" customFormat="1" x14ac:dyDescent="0.25">
      <c r="A23" s="16" t="s">
        <v>7</v>
      </c>
      <c r="B23" s="14">
        <f t="shared" ref="B23:K23" si="12">B6/B$5</f>
        <v>0.47027632501455979</v>
      </c>
      <c r="C23" s="14">
        <f t="shared" si="12"/>
        <v>0.48273433258466159</v>
      </c>
      <c r="D23" s="14">
        <f t="shared" si="12"/>
        <v>0.48335416574808282</v>
      </c>
      <c r="E23" s="14">
        <f t="shared" si="12"/>
        <v>0.49158447447315495</v>
      </c>
      <c r="F23" s="14">
        <f t="shared" si="12"/>
        <v>0.48499550295242805</v>
      </c>
      <c r="G23" s="14">
        <f t="shared" si="12"/>
        <v>0.47061382469646823</v>
      </c>
      <c r="H23" s="14">
        <f t="shared" si="12"/>
        <v>0.4587446276648805</v>
      </c>
      <c r="I23" s="14">
        <f t="shared" si="12"/>
        <v>0.47121071294564759</v>
      </c>
      <c r="J23" s="14">
        <f t="shared" si="12"/>
        <v>0.43527001144208954</v>
      </c>
      <c r="K23" s="14">
        <f t="shared" si="12"/>
        <v>0.4919575996043129</v>
      </c>
      <c r="M23" s="14">
        <f t="shared" ref="M23:V23" si="13">M6/M$5</f>
        <v>0.58617379246974322</v>
      </c>
      <c r="N23" s="14">
        <f t="shared" si="13"/>
        <v>0.67853395473781353</v>
      </c>
      <c r="O23" s="14">
        <f t="shared" si="13"/>
        <v>0.63404883127197997</v>
      </c>
      <c r="P23" s="14">
        <f t="shared" si="13"/>
        <v>0.60331176889667004</v>
      </c>
      <c r="Q23" s="14">
        <f t="shared" si="13"/>
        <v>0.67877947676998907</v>
      </c>
      <c r="R23" s="14">
        <f t="shared" si="13"/>
        <v>0.69355927434465769</v>
      </c>
      <c r="S23" s="14">
        <f t="shared" si="13"/>
        <v>0.61903219326040637</v>
      </c>
      <c r="T23" s="14">
        <f t="shared" si="13"/>
        <v>0.63652011233916239</v>
      </c>
      <c r="U23" s="14">
        <f t="shared" si="13"/>
        <v>0.64602554947667845</v>
      </c>
      <c r="V23" s="14">
        <f t="shared" si="13"/>
        <v>0.65501562974889382</v>
      </c>
      <c r="X23" s="14">
        <f t="shared" ref="X23:AG23" si="14">X6/X$5</f>
        <v>0.45008354664176092</v>
      </c>
      <c r="Y23" s="14">
        <f t="shared" si="14"/>
        <v>0.46270219932834317</v>
      </c>
      <c r="Z23" s="14">
        <f t="shared" si="14"/>
        <v>0.46021257037688451</v>
      </c>
      <c r="AA23" s="14">
        <f t="shared" si="14"/>
        <v>0.46984242187429298</v>
      </c>
      <c r="AB23" s="14">
        <f t="shared" si="14"/>
        <v>0.45318168835546285</v>
      </c>
      <c r="AC23" s="14">
        <f t="shared" si="14"/>
        <v>0.43539552312473373</v>
      </c>
      <c r="AD23" s="14">
        <f t="shared" si="14"/>
        <v>0.42609281517858089</v>
      </c>
      <c r="AE23" s="14">
        <f t="shared" si="14"/>
        <v>0.43845229039254713</v>
      </c>
      <c r="AF23" s="14">
        <f t="shared" si="14"/>
        <v>0.3842820963525308</v>
      </c>
      <c r="AG23" s="14">
        <f t="shared" si="14"/>
        <v>0.45412999026716733</v>
      </c>
      <c r="AI23" s="14">
        <f t="shared" ref="AI23:AR23" si="15">AI6/AI$5</f>
        <v>0.48525102803338899</v>
      </c>
      <c r="AJ23" s="14">
        <f t="shared" si="15"/>
        <v>0.49936377147289451</v>
      </c>
      <c r="AK23" s="14">
        <f t="shared" si="15"/>
        <v>0.50105826224021655</v>
      </c>
      <c r="AL23" s="14">
        <f t="shared" si="15"/>
        <v>0.50723526248236372</v>
      </c>
      <c r="AM23" s="14">
        <f t="shared" si="15"/>
        <v>0.50894550109847048</v>
      </c>
      <c r="AN23" s="14">
        <f t="shared" si="15"/>
        <v>0.49737674357662115</v>
      </c>
      <c r="AO23" s="14">
        <f t="shared" si="15"/>
        <v>0.48194446770530996</v>
      </c>
      <c r="AP23" s="14">
        <f t="shared" si="15"/>
        <v>0.49467110918035168</v>
      </c>
      <c r="AQ23" s="14">
        <f t="shared" si="15"/>
        <v>0.46963172430556721</v>
      </c>
      <c r="AR23" s="14">
        <f t="shared" si="15"/>
        <v>0.51779653185509</v>
      </c>
    </row>
    <row r="24" spans="1:44" s="14" customFormat="1" x14ac:dyDescent="0.25">
      <c r="A24" s="16" t="s">
        <v>8</v>
      </c>
      <c r="B24" s="14">
        <f t="shared" ref="B24:K24" si="16">B7/B$5</f>
        <v>0.21010127194982633</v>
      </c>
      <c r="C24" s="14">
        <f t="shared" si="16"/>
        <v>0.21416802508765986</v>
      </c>
      <c r="D24" s="14">
        <f t="shared" si="16"/>
        <v>0.22700737934670179</v>
      </c>
      <c r="E24" s="14">
        <f t="shared" si="16"/>
        <v>0.23086028664300662</v>
      </c>
      <c r="F24" s="14">
        <f t="shared" si="16"/>
        <v>0.23138864019563163</v>
      </c>
      <c r="G24" s="14">
        <f t="shared" si="16"/>
        <v>0.23044661788194559</v>
      </c>
      <c r="H24" s="14">
        <f t="shared" si="16"/>
        <v>0.23786812603731153</v>
      </c>
      <c r="I24" s="14">
        <f t="shared" si="16"/>
        <v>0.2287042800810701</v>
      </c>
      <c r="J24" s="14">
        <f t="shared" si="16"/>
        <v>0.14910638780337787</v>
      </c>
      <c r="K24" s="14">
        <f t="shared" si="16"/>
        <v>0.22375181425940271</v>
      </c>
      <c r="M24" s="14">
        <f t="shared" ref="M24:V24" si="17">M7/M$5</f>
        <v>0.2585166508083297</v>
      </c>
      <c r="N24" s="14">
        <f t="shared" si="17"/>
        <v>0.26974899717472156</v>
      </c>
      <c r="O24" s="14">
        <f t="shared" si="17"/>
        <v>0.31412622103622029</v>
      </c>
      <c r="P24" s="14">
        <f t="shared" si="17"/>
        <v>0.31754217108286764</v>
      </c>
      <c r="Q24" s="14">
        <f t="shared" si="17"/>
        <v>0.27297811574336511</v>
      </c>
      <c r="R24" s="14">
        <f t="shared" si="17"/>
        <v>0.23425773923082963</v>
      </c>
      <c r="S24" s="14">
        <f t="shared" si="17"/>
        <v>0.21169127415181857</v>
      </c>
      <c r="T24" s="14">
        <f t="shared" si="17"/>
        <v>0.23864960263974894</v>
      </c>
      <c r="U24" s="14">
        <f t="shared" si="17"/>
        <v>0.16826978418300231</v>
      </c>
      <c r="V24" s="14">
        <f t="shared" si="17"/>
        <v>0.20331397219064282</v>
      </c>
      <c r="X24" s="14">
        <f t="shared" ref="X24:AG24" si="18">X7/X$5</f>
        <v>0.20166587610735123</v>
      </c>
      <c r="Y24" s="14">
        <f t="shared" si="18"/>
        <v>0.20848157162508454</v>
      </c>
      <c r="Z24" s="14">
        <f t="shared" si="18"/>
        <v>0.21362887668652228</v>
      </c>
      <c r="AA24" s="14">
        <f t="shared" si="18"/>
        <v>0.21399205314120914</v>
      </c>
      <c r="AB24" s="14">
        <f t="shared" si="18"/>
        <v>0.22456083169219848</v>
      </c>
      <c r="AC24" s="14">
        <f t="shared" si="18"/>
        <v>0.22984458172824396</v>
      </c>
      <c r="AD24" s="14">
        <f t="shared" si="18"/>
        <v>0.24320055251762621</v>
      </c>
      <c r="AE24" s="14">
        <f t="shared" si="18"/>
        <v>0.22673347212943912</v>
      </c>
      <c r="AF24" s="14">
        <f t="shared" si="18"/>
        <v>0.14447020297737587</v>
      </c>
      <c r="AG24" s="14">
        <f t="shared" si="18"/>
        <v>0.22849316128037322</v>
      </c>
      <c r="AI24" s="14">
        <f t="shared" ref="AI24:AR24" si="19">AI7/AI$5</f>
        <v>0.21635685229916005</v>
      </c>
      <c r="AJ24" s="14">
        <f t="shared" si="19"/>
        <v>0.21888856728537368</v>
      </c>
      <c r="AK24" s="14">
        <f t="shared" si="19"/>
        <v>0.23724238251812835</v>
      </c>
      <c r="AL24" s="14">
        <f t="shared" si="19"/>
        <v>0.24300270720914421</v>
      </c>
      <c r="AM24" s="14">
        <f t="shared" si="19"/>
        <v>0.23652873430475979</v>
      </c>
      <c r="AN24" s="14">
        <f t="shared" si="19"/>
        <v>0.23090411424109333</v>
      </c>
      <c r="AO24" s="14">
        <f t="shared" si="19"/>
        <v>0.2340793182514479</v>
      </c>
      <c r="AP24" s="14">
        <f t="shared" si="19"/>
        <v>0.23011570138418144</v>
      </c>
      <c r="AQ24" s="14">
        <f t="shared" si="19"/>
        <v>0.15223079976439402</v>
      </c>
      <c r="AR24" s="14">
        <f t="shared" si="19"/>
        <v>0.22051313894792915</v>
      </c>
    </row>
    <row r="25" spans="1:44" s="14" customFormat="1" x14ac:dyDescent="0.25">
      <c r="A25" s="16" t="s">
        <v>9</v>
      </c>
      <c r="B25" s="14">
        <f t="shared" ref="B25:K25" si="20">B8/B$5</f>
        <v>4.9984051612527846E-3</v>
      </c>
      <c r="C25" s="14">
        <f t="shared" si="20"/>
        <v>6.4267536402955816E-3</v>
      </c>
      <c r="D25" s="14">
        <f t="shared" si="20"/>
        <v>3.6946873385005569E-3</v>
      </c>
      <c r="E25" s="14">
        <f t="shared" si="20"/>
        <v>2.5807367036422757E-3</v>
      </c>
      <c r="F25" s="14">
        <f t="shared" si="20"/>
        <v>2.4873597115481405E-3</v>
      </c>
      <c r="G25" s="14">
        <f t="shared" si="20"/>
        <v>1.989212185205886E-3</v>
      </c>
      <c r="H25" s="14">
        <f t="shared" si="20"/>
        <v>2.7154939501663491E-3</v>
      </c>
      <c r="I25" s="14">
        <f t="shared" si="20"/>
        <v>3.0269536488217283E-3</v>
      </c>
      <c r="J25" s="14">
        <f t="shared" si="20"/>
        <v>3.6489037939644786E-3</v>
      </c>
      <c r="K25" s="14">
        <f t="shared" si="20"/>
        <v>2.2209945151290323E-3</v>
      </c>
      <c r="M25" s="14">
        <f t="shared" ref="M25:V25" si="21">M8/M$5</f>
        <v>6.7569793325430352E-2</v>
      </c>
      <c r="N25" s="14">
        <f t="shared" si="21"/>
        <v>4.4515179899921258E-2</v>
      </c>
      <c r="O25" s="14">
        <f t="shared" si="21"/>
        <v>5.970013266544625E-2</v>
      </c>
      <c r="P25" s="14">
        <f t="shared" si="21"/>
        <v>5.3180877793589661E-2</v>
      </c>
      <c r="Q25" s="14">
        <f t="shared" si="21"/>
        <v>4.9395933646029844E-2</v>
      </c>
      <c r="R25" s="14">
        <f t="shared" si="21"/>
        <v>4.1723042066602774E-2</v>
      </c>
      <c r="S25" s="14">
        <f t="shared" si="21"/>
        <v>4.1452178713146361E-2</v>
      </c>
      <c r="T25" s="14">
        <f t="shared" si="21"/>
        <v>5.4138544662831821E-2</v>
      </c>
      <c r="U25" s="14">
        <f t="shared" si="21"/>
        <v>3.3695230967546154E-2</v>
      </c>
      <c r="V25" s="14">
        <f t="shared" si="21"/>
        <v>5.3935444321532543E-2</v>
      </c>
      <c r="X25" s="14">
        <f t="shared" ref="X25:AG25" si="22">X8/X$5</f>
        <v>-5.9033876166281049E-3</v>
      </c>
      <c r="Y25" s="14">
        <f t="shared" si="22"/>
        <v>2.5299512769106636E-3</v>
      </c>
      <c r="Z25" s="14">
        <f t="shared" si="22"/>
        <v>-4.9058517040338791E-3</v>
      </c>
      <c r="AA25" s="14">
        <f t="shared" si="22"/>
        <v>-7.2660150212963308E-3</v>
      </c>
      <c r="AB25" s="14">
        <f t="shared" si="22"/>
        <v>-5.2136933980583703E-3</v>
      </c>
      <c r="AC25" s="14">
        <f t="shared" si="22"/>
        <v>-4.2874712168157166E-3</v>
      </c>
      <c r="AD25" s="14">
        <f t="shared" si="22"/>
        <v>-5.1754672889194799E-3</v>
      </c>
      <c r="AE25" s="14">
        <f t="shared" si="22"/>
        <v>-7.1015393584783855E-3</v>
      </c>
      <c r="AF25" s="14">
        <f t="shared" si="22"/>
        <v>-3.6201795856060934E-3</v>
      </c>
      <c r="AG25" s="14">
        <f t="shared" si="22"/>
        <v>-9.7761699460599868E-3</v>
      </c>
      <c r="AI25" s="14">
        <f t="shared" ref="AI25:AR25" si="23">AI8/AI$5</f>
        <v>1.3083033547086707E-2</v>
      </c>
      <c r="AJ25" s="14">
        <f t="shared" si="23"/>
        <v>9.6616381097762473E-3</v>
      </c>
      <c r="AK25" s="14">
        <f t="shared" si="23"/>
        <v>1.0274388117596319E-2</v>
      </c>
      <c r="AL25" s="14">
        <f t="shared" si="23"/>
        <v>9.6688174230492255E-3</v>
      </c>
      <c r="AM25" s="14">
        <f t="shared" si="23"/>
        <v>8.284847690724486E-3</v>
      </c>
      <c r="AN25" s="14">
        <f t="shared" si="23"/>
        <v>6.7589586303191101E-3</v>
      </c>
      <c r="AO25" s="14">
        <f t="shared" si="23"/>
        <v>8.3221976695643136E-3</v>
      </c>
      <c r="AP25" s="14">
        <f t="shared" si="23"/>
        <v>1.0280613645011018E-2</v>
      </c>
      <c r="AQ25" s="14">
        <f t="shared" si="23"/>
        <v>8.5476755015495808E-3</v>
      </c>
      <c r="AR25" s="14">
        <f t="shared" si="23"/>
        <v>1.0415906251454074E-2</v>
      </c>
    </row>
    <row r="26" spans="1:44" s="14" customFormat="1" x14ac:dyDescent="0.25">
      <c r="A26" s="16" t="s">
        <v>10</v>
      </c>
      <c r="B26" s="14">
        <f t="shared" ref="B26:K26" si="24">B9/B$5</f>
        <v>0.17173933302535732</v>
      </c>
      <c r="C26" s="14">
        <f t="shared" si="24"/>
        <v>0.17850051541479559</v>
      </c>
      <c r="D26" s="14">
        <f t="shared" si="24"/>
        <v>0.20103274672943111</v>
      </c>
      <c r="E26" s="14">
        <f t="shared" si="24"/>
        <v>0.21100482569789447</v>
      </c>
      <c r="F26" s="14">
        <f t="shared" si="24"/>
        <v>0.21243484884134384</v>
      </c>
      <c r="G26" s="14">
        <f t="shared" si="24"/>
        <v>0.25612670318801534</v>
      </c>
      <c r="H26" s="14">
        <f t="shared" si="24"/>
        <v>0.24288470523358252</v>
      </c>
      <c r="I26" s="14">
        <f t="shared" si="24"/>
        <v>0.24218145752433481</v>
      </c>
      <c r="J26" s="14">
        <f t="shared" si="24"/>
        <v>0.25732216198448737</v>
      </c>
      <c r="K26" s="14">
        <f t="shared" si="24"/>
        <v>0.26737966232641247</v>
      </c>
      <c r="M26" s="14">
        <f t="shared" ref="M26:V26" si="25">M9/M$5</f>
        <v>5.0474057972831658E-2</v>
      </c>
      <c r="N26" s="14">
        <f t="shared" si="25"/>
        <v>3.834289745559849E-2</v>
      </c>
      <c r="O26" s="14">
        <f t="shared" si="25"/>
        <v>2.7129693385262513E-2</v>
      </c>
      <c r="P26" s="14">
        <f t="shared" si="25"/>
        <v>6.0411979488810746E-2</v>
      </c>
      <c r="Q26" s="14">
        <f t="shared" si="25"/>
        <v>4.6271886344943849E-2</v>
      </c>
      <c r="R26" s="14">
        <f t="shared" si="25"/>
        <v>4.2629068039208559E-2</v>
      </c>
      <c r="S26" s="14">
        <f t="shared" si="25"/>
        <v>0.13020136103855892</v>
      </c>
      <c r="T26" s="14">
        <f t="shared" si="25"/>
        <v>0.10087334994782138</v>
      </c>
      <c r="U26" s="14">
        <f t="shared" si="25"/>
        <v>5.2522866566242235E-2</v>
      </c>
      <c r="V26" s="14">
        <f t="shared" si="25"/>
        <v>4.479098144777071E-2</v>
      </c>
      <c r="X26" s="14">
        <f t="shared" ref="X26:AG26" si="26">X9/X$5</f>
        <v>0.19286734278449225</v>
      </c>
      <c r="Y26" s="14">
        <f t="shared" si="26"/>
        <v>0.19283995105298429</v>
      </c>
      <c r="Z26" s="14">
        <f t="shared" si="26"/>
        <v>0.22773836421307372</v>
      </c>
      <c r="AA26" s="14">
        <f t="shared" si="26"/>
        <v>0.24031008722941427</v>
      </c>
      <c r="AB26" s="14">
        <f t="shared" si="26"/>
        <v>0.23971407930402255</v>
      </c>
      <c r="AC26" s="14">
        <f t="shared" si="26"/>
        <v>0.2898525500774134</v>
      </c>
      <c r="AD26" s="14">
        <f t="shared" si="26"/>
        <v>0.2658391709235135</v>
      </c>
      <c r="AE26" s="14">
        <f t="shared" si="26"/>
        <v>0.27018368072007171</v>
      </c>
      <c r="AF26" s="14">
        <f t="shared" si="26"/>
        <v>0.30686908816525121</v>
      </c>
      <c r="AG26" s="14">
        <f t="shared" si="26"/>
        <v>0.31901770588478207</v>
      </c>
      <c r="AI26" s="14">
        <f t="shared" ref="AI26:AR26" si="27">AI9/AI$5</f>
        <v>0.15607107451823851</v>
      </c>
      <c r="AJ26" s="14">
        <f t="shared" si="27"/>
        <v>0.16659680223628037</v>
      </c>
      <c r="AK26" s="14">
        <f t="shared" si="27"/>
        <v>0.18060205380491226</v>
      </c>
      <c r="AL26" s="14">
        <f t="shared" si="27"/>
        <v>0.18990974124352952</v>
      </c>
      <c r="AM26" s="14">
        <f t="shared" si="27"/>
        <v>0.19189856523991286</v>
      </c>
      <c r="AN26" s="14">
        <f t="shared" si="27"/>
        <v>0.23049792314514622</v>
      </c>
      <c r="AO26" s="14">
        <f t="shared" si="27"/>
        <v>0.22657504608546089</v>
      </c>
      <c r="AP26" s="14">
        <f t="shared" si="27"/>
        <v>0.22212727907420582</v>
      </c>
      <c r="AQ26" s="14">
        <f t="shared" si="27"/>
        <v>0.22393155858952782</v>
      </c>
      <c r="AR26" s="14">
        <f t="shared" si="27"/>
        <v>0.23210722686332408</v>
      </c>
    </row>
    <row r="27" spans="1:44" s="14" customFormat="1" x14ac:dyDescent="0.25">
      <c r="A27" s="16" t="s">
        <v>11</v>
      </c>
      <c r="B27" s="14">
        <f t="shared" ref="B27:K27" si="28">B10/B$5</f>
        <v>0.25535183666475159</v>
      </c>
      <c r="C27" s="14">
        <f t="shared" si="28"/>
        <v>0.2579974743292493</v>
      </c>
      <c r="D27" s="14">
        <f t="shared" si="28"/>
        <v>0.24613608499438655</v>
      </c>
      <c r="E27" s="14">
        <f t="shared" si="28"/>
        <v>0.24949148579921948</v>
      </c>
      <c r="F27" s="14">
        <f t="shared" si="28"/>
        <v>0.24346474185088476</v>
      </c>
      <c r="G27" s="14">
        <f t="shared" si="28"/>
        <v>0.22737108943640652</v>
      </c>
      <c r="H27" s="14">
        <f t="shared" si="28"/>
        <v>0.21578588264388998</v>
      </c>
      <c r="I27" s="14">
        <f t="shared" si="28"/>
        <v>0.24477739501511322</v>
      </c>
      <c r="J27" s="14">
        <f t="shared" si="28"/>
        <v>0.28725399653466188</v>
      </c>
      <c r="K27" s="14">
        <f t="shared" si="28"/>
        <v>0.26596996302374698</v>
      </c>
      <c r="M27" s="14">
        <f t="shared" ref="M27:V27" si="29">M10/M$5</f>
        <v>0.21820526355520287</v>
      </c>
      <c r="N27" s="14">
        <f t="shared" si="29"/>
        <v>0.25830566122106779</v>
      </c>
      <c r="O27" s="14">
        <f t="shared" si="29"/>
        <v>0.19930234922834306</v>
      </c>
      <c r="P27" s="14">
        <f t="shared" si="29"/>
        <v>0.24495464199181091</v>
      </c>
      <c r="Q27" s="14">
        <f t="shared" si="29"/>
        <v>0.30414404300531966</v>
      </c>
      <c r="R27" s="14">
        <f t="shared" si="29"/>
        <v>0.33623496740522929</v>
      </c>
      <c r="S27" s="14">
        <f t="shared" si="29"/>
        <v>0.30321042410311178</v>
      </c>
      <c r="T27" s="14">
        <f t="shared" si="29"/>
        <v>0.29306642380350989</v>
      </c>
      <c r="U27" s="14">
        <f t="shared" si="29"/>
        <v>0.36253941928840766</v>
      </c>
      <c r="V27" s="14">
        <f t="shared" si="29"/>
        <v>0.32318515499346062</v>
      </c>
      <c r="X27" s="14">
        <f t="shared" ref="X27:AG27" si="30">X10/X$5</f>
        <v>0.26182387211626079</v>
      </c>
      <c r="Y27" s="14">
        <f t="shared" si="30"/>
        <v>0.25796594392680589</v>
      </c>
      <c r="Z27" s="14">
        <f t="shared" si="30"/>
        <v>0.25332816016872328</v>
      </c>
      <c r="AA27" s="14">
        <f t="shared" si="30"/>
        <v>0.25037435240046008</v>
      </c>
      <c r="AB27" s="14">
        <f t="shared" si="30"/>
        <v>0.23350292716223547</v>
      </c>
      <c r="AC27" s="14">
        <f t="shared" si="30"/>
        <v>0.21017405361161345</v>
      </c>
      <c r="AD27" s="14">
        <f t="shared" si="30"/>
        <v>0.19797682974685782</v>
      </c>
      <c r="AE27" s="14">
        <f t="shared" si="30"/>
        <v>0.23520823309490366</v>
      </c>
      <c r="AF27" s="14">
        <f t="shared" si="30"/>
        <v>0.26904025573028245</v>
      </c>
      <c r="AG27" s="14">
        <f t="shared" si="30"/>
        <v>0.25269668891353575</v>
      </c>
      <c r="AI27" s="14">
        <f t="shared" ref="AI27:AR27" si="31">AI10/AI$5</f>
        <v>0.25055225896304023</v>
      </c>
      <c r="AJ27" s="14">
        <f t="shared" si="31"/>
        <v>0.25802364892053442</v>
      </c>
      <c r="AK27" s="14">
        <f t="shared" si="31"/>
        <v>0.2406339063060664</v>
      </c>
      <c r="AL27" s="14">
        <f t="shared" si="31"/>
        <v>0.24885596355707612</v>
      </c>
      <c r="AM27" s="14">
        <f t="shared" si="31"/>
        <v>0.25096417083627681</v>
      </c>
      <c r="AN27" s="14">
        <f t="shared" si="31"/>
        <v>0.24043937649790983</v>
      </c>
      <c r="AO27" s="14">
        <f t="shared" si="31"/>
        <v>0.22843961139649926</v>
      </c>
      <c r="AP27" s="14">
        <f t="shared" si="31"/>
        <v>0.25163048233695406</v>
      </c>
      <c r="AQ27" s="14">
        <f t="shared" si="31"/>
        <v>0.2995285782780141</v>
      </c>
      <c r="AR27" s="14">
        <f t="shared" si="31"/>
        <v>0.27503654789362297</v>
      </c>
    </row>
    <row r="28" spans="1:44" s="14" customFormat="1" x14ac:dyDescent="0.25">
      <c r="A28" s="16" t="s">
        <v>12</v>
      </c>
      <c r="B28" s="14">
        <f t="shared" ref="B28:K28" si="32">B11/B$5</f>
        <v>2.437517663783877E-2</v>
      </c>
      <c r="C28" s="14">
        <f t="shared" si="32"/>
        <v>2.5768507278933275E-2</v>
      </c>
      <c r="D28" s="14">
        <f t="shared" si="32"/>
        <v>2.6611413431312694E-2</v>
      </c>
      <c r="E28" s="14">
        <f t="shared" si="32"/>
        <v>2.2380108745211517E-2</v>
      </c>
      <c r="F28" s="14">
        <f t="shared" si="32"/>
        <v>2.7613574333969299E-2</v>
      </c>
      <c r="G28" s="14">
        <f t="shared" si="32"/>
        <v>3.0535131483852212E-2</v>
      </c>
      <c r="H28" s="14">
        <f t="shared" si="32"/>
        <v>2.8908908759724412E-2</v>
      </c>
      <c r="I28" s="14">
        <f t="shared" si="32"/>
        <v>2.6468862466352015E-2</v>
      </c>
      <c r="J28" s="14">
        <f t="shared" si="32"/>
        <v>3.3437751771111135E-2</v>
      </c>
      <c r="K28" s="14">
        <f t="shared" si="32"/>
        <v>3.0078218087251127E-2</v>
      </c>
      <c r="M28" s="14">
        <f t="shared" ref="M28:V28" si="33">M11/M$5</f>
        <v>6.9347932416997646E-2</v>
      </c>
      <c r="N28" s="14">
        <f t="shared" si="33"/>
        <v>3.4118521815271627E-2</v>
      </c>
      <c r="O28" s="14">
        <f t="shared" si="33"/>
        <v>7.714590191121562E-2</v>
      </c>
      <c r="P28" s="14">
        <f t="shared" si="33"/>
        <v>7.2862620074074541E-2</v>
      </c>
      <c r="Q28" s="14">
        <f t="shared" si="33"/>
        <v>6.3630696285284699E-2</v>
      </c>
      <c r="R28" s="14">
        <f t="shared" si="33"/>
        <v>3.3242456579424921E-2</v>
      </c>
      <c r="S28" s="14">
        <f t="shared" si="33"/>
        <v>3.4648115543051063E-2</v>
      </c>
      <c r="T28" s="14">
        <f t="shared" si="33"/>
        <v>4.1398921715179927E-2</v>
      </c>
      <c r="U28" s="14">
        <f t="shared" si="33"/>
        <v>2.0389779152288266E-2</v>
      </c>
      <c r="V28" s="14">
        <f t="shared" si="33"/>
        <v>4.1451291266268717E-2</v>
      </c>
      <c r="X28" s="14">
        <f t="shared" ref="X28:AG28" si="34">X11/X$5</f>
        <v>1.6539587904083854E-2</v>
      </c>
      <c r="Y28" s="14">
        <f t="shared" si="34"/>
        <v>2.4914222668755169E-2</v>
      </c>
      <c r="Z28" s="14">
        <f t="shared" si="34"/>
        <v>1.8851028014703876E-2</v>
      </c>
      <c r="AA28" s="14">
        <f t="shared" si="34"/>
        <v>1.2556247688715961E-2</v>
      </c>
      <c r="AB28" s="14">
        <f t="shared" si="34"/>
        <v>2.1700587736046637E-2</v>
      </c>
      <c r="AC28" s="14">
        <f t="shared" si="34"/>
        <v>3.0107460087916281E-2</v>
      </c>
      <c r="AD28" s="14">
        <f t="shared" si="34"/>
        <v>2.7739788104525497E-2</v>
      </c>
      <c r="AE28" s="14">
        <f t="shared" si="34"/>
        <v>2.3510257623492015E-2</v>
      </c>
      <c r="AF28" s="14">
        <f t="shared" si="34"/>
        <v>3.6594437124120652E-2</v>
      </c>
      <c r="AG28" s="14">
        <f t="shared" si="34"/>
        <v>2.7439794399701491E-2</v>
      </c>
      <c r="AI28" s="14">
        <f t="shared" ref="AI28:AR28" si="35">AI11/AI$5</f>
        <v>3.0185947800648299E-2</v>
      </c>
      <c r="AJ28" s="14">
        <f t="shared" si="35"/>
        <v>2.6477681560890184E-2</v>
      </c>
      <c r="AK28" s="14">
        <f t="shared" si="35"/>
        <v>3.2548368512758101E-2</v>
      </c>
      <c r="AL28" s="14">
        <f t="shared" si="35"/>
        <v>2.9451711857568157E-2</v>
      </c>
      <c r="AM28" s="14">
        <f t="shared" si="35"/>
        <v>3.2064974452184952E-2</v>
      </c>
      <c r="AN28" s="14">
        <f t="shared" si="35"/>
        <v>3.0860125432055019E-2</v>
      </c>
      <c r="AO28" s="14">
        <f t="shared" si="35"/>
        <v>2.9739595025608054E-2</v>
      </c>
      <c r="AP28" s="14">
        <f t="shared" si="35"/>
        <v>2.8587708140404181E-2</v>
      </c>
      <c r="AQ28" s="14">
        <f t="shared" si="35"/>
        <v>3.1310402270549362E-2</v>
      </c>
      <c r="AR28" s="14">
        <f t="shared" si="35"/>
        <v>3.18804480485428E-2</v>
      </c>
    </row>
    <row r="29" spans="1:44" s="14" customFormat="1" x14ac:dyDescent="0.25">
      <c r="A29" s="16" t="s">
        <v>13</v>
      </c>
      <c r="B29" s="14">
        <f t="shared" ref="B29:K29" si="36">B12/B$5</f>
        <v>0.22299158970690802</v>
      </c>
      <c r="C29" s="14">
        <f t="shared" si="36"/>
        <v>0.22587867110463461</v>
      </c>
      <c r="D29" s="14">
        <f t="shared" si="36"/>
        <v>0.22954006756439066</v>
      </c>
      <c r="E29" s="14">
        <f t="shared" si="36"/>
        <v>0.23585524074331388</v>
      </c>
      <c r="F29" s="14">
        <f t="shared" si="36"/>
        <v>0.26207859455280896</v>
      </c>
      <c r="G29" s="14">
        <f t="shared" si="36"/>
        <v>0.27850027463701332</v>
      </c>
      <c r="H29" s="14">
        <f t="shared" si="36"/>
        <v>0.28476300981742325</v>
      </c>
      <c r="I29" s="14">
        <f t="shared" si="36"/>
        <v>0.28913397253809275</v>
      </c>
      <c r="J29" s="14">
        <f t="shared" si="36"/>
        <v>0.30255425553067056</v>
      </c>
      <c r="K29" s="14">
        <f t="shared" si="36"/>
        <v>0.29085679347554855</v>
      </c>
      <c r="M29" s="14">
        <f t="shared" ref="M29:V29" si="37">M12/M$5</f>
        <v>0.33312400754916066</v>
      </c>
      <c r="N29" s="14">
        <f t="shared" si="37"/>
        <v>0.26636840080945223</v>
      </c>
      <c r="O29" s="14">
        <f t="shared" si="37"/>
        <v>0.31509173891743686</v>
      </c>
      <c r="P29" s="14">
        <f t="shared" si="37"/>
        <v>0.34466426440590014</v>
      </c>
      <c r="Q29" s="14">
        <f t="shared" si="37"/>
        <v>0.25861065944019618</v>
      </c>
      <c r="R29" s="14">
        <f t="shared" si="37"/>
        <v>0.26001943513422515</v>
      </c>
      <c r="S29" s="14">
        <f t="shared" si="37"/>
        <v>0.23735067635673326</v>
      </c>
      <c r="T29" s="14">
        <f t="shared" si="37"/>
        <v>0.25733430444047978</v>
      </c>
      <c r="U29" s="14">
        <f t="shared" si="37"/>
        <v>0.24011423499074003</v>
      </c>
      <c r="V29" s="14">
        <f t="shared" si="37"/>
        <v>0.26698648734764391</v>
      </c>
      <c r="X29" s="14">
        <f t="shared" ref="X29:AG29" si="38">X12/X$5</f>
        <v>0.20380325406869368</v>
      </c>
      <c r="Y29" s="14">
        <f t="shared" si="38"/>
        <v>0.22173619293210375</v>
      </c>
      <c r="Z29" s="14">
        <f t="shared" si="38"/>
        <v>0.21640222917509491</v>
      </c>
      <c r="AA29" s="14">
        <f t="shared" si="38"/>
        <v>0.21468108157379898</v>
      </c>
      <c r="AB29" s="14">
        <f t="shared" si="38"/>
        <v>0.26264793082212728</v>
      </c>
      <c r="AC29" s="14">
        <f t="shared" si="38"/>
        <v>0.28141966043266464</v>
      </c>
      <c r="AD29" s="14">
        <f t="shared" si="38"/>
        <v>0.29442126756152598</v>
      </c>
      <c r="AE29" s="14">
        <f t="shared" si="38"/>
        <v>0.29543553172596571</v>
      </c>
      <c r="AF29" s="14">
        <f t="shared" si="38"/>
        <v>0.3176603186745855</v>
      </c>
      <c r="AG29" s="14">
        <f t="shared" si="38"/>
        <v>0.29639443313772162</v>
      </c>
      <c r="AI29" s="14">
        <f t="shared" ref="AI29:AR29" si="39">AI12/AI$5</f>
        <v>0.23722141099761973</v>
      </c>
      <c r="AJ29" s="14">
        <f t="shared" si="39"/>
        <v>0.22931750044619825</v>
      </c>
      <c r="AK29" s="14">
        <f t="shared" si="39"/>
        <v>0.23959095449812523</v>
      </c>
      <c r="AL29" s="14">
        <f t="shared" si="39"/>
        <v>0.25109723663714539</v>
      </c>
      <c r="AM29" s="14">
        <f t="shared" si="39"/>
        <v>0.26164998821410379</v>
      </c>
      <c r="AN29" s="14">
        <f t="shared" si="39"/>
        <v>0.27628178931142927</v>
      </c>
      <c r="AO29" s="14">
        <f t="shared" si="39"/>
        <v>0.27790060256739879</v>
      </c>
      <c r="AP29" s="14">
        <f t="shared" si="39"/>
        <v>0.28462102399167549</v>
      </c>
      <c r="AQ29" s="14">
        <f t="shared" si="39"/>
        <v>0.29237399608415188</v>
      </c>
      <c r="AR29" s="14">
        <f t="shared" si="39"/>
        <v>0.2870741939783184</v>
      </c>
    </row>
    <row r="31" spans="1:44" x14ac:dyDescent="0.25">
      <c r="B31" t="s">
        <v>1</v>
      </c>
      <c r="D31" t="s">
        <v>2</v>
      </c>
      <c r="F31" t="s">
        <v>4</v>
      </c>
      <c r="I31" t="s">
        <v>1</v>
      </c>
      <c r="J31" t="s">
        <v>2</v>
      </c>
      <c r="K31" t="s">
        <v>4</v>
      </c>
    </row>
    <row r="32" spans="1:44" x14ac:dyDescent="0.25">
      <c r="B32" t="s">
        <v>60</v>
      </c>
      <c r="C32" t="s">
        <v>61</v>
      </c>
      <c r="D32" t="s">
        <v>60</v>
      </c>
      <c r="E32" t="s">
        <v>61</v>
      </c>
      <c r="F32" t="s">
        <v>60</v>
      </c>
      <c r="G32" t="s">
        <v>61</v>
      </c>
      <c r="I32" s="63" t="s">
        <v>78</v>
      </c>
      <c r="J32" s="63"/>
      <c r="K32" s="63"/>
    </row>
    <row r="33" spans="1:42" x14ac:dyDescent="0.25">
      <c r="A33" s="13" t="s">
        <v>5</v>
      </c>
      <c r="B33" s="15">
        <f t="shared" ref="B33:B41" si="40">(K4-B4)/B4</f>
        <v>3.5968601141408953</v>
      </c>
      <c r="C33" s="14">
        <f t="shared" ref="C33:C41" si="41">(K4/B4)^(1/(K$3-B$3))-1</f>
        <v>0.18469569358897142</v>
      </c>
      <c r="D33" s="15">
        <f t="shared" ref="D33:D41" si="42">(V4-M4)/M4</f>
        <v>2.4126486834720993</v>
      </c>
      <c r="E33" s="14">
        <f t="shared" ref="E33:E41" si="43">(V4/M4)^(1/(V$3-M$3))-1</f>
        <v>0.14612608796843496</v>
      </c>
      <c r="F33" s="15">
        <f t="shared" ref="F33:F41" si="44">(AR4-AI4)/AI4</f>
        <v>2.9766677982994878</v>
      </c>
      <c r="G33" s="14">
        <f t="shared" ref="G33:G41" si="45">(AR4/AI4)^(1/(AR$3-AI$3))-1</f>
        <v>0.16577102535263033</v>
      </c>
      <c r="I33" s="14">
        <f>(K4/J4)-1</f>
        <v>0.22531968428022253</v>
      </c>
      <c r="J33" s="14">
        <f>(V4/U4)-1</f>
        <v>-0.14875494348038376</v>
      </c>
      <c r="K33" s="14">
        <f>(AR4/AQ4)-1</f>
        <v>2.322915655776181E-2</v>
      </c>
      <c r="L33" s="52"/>
      <c r="M33" s="52"/>
    </row>
    <row r="34" spans="1:42" x14ac:dyDescent="0.25">
      <c r="A34" s="13" t="s">
        <v>6</v>
      </c>
      <c r="B34" s="15">
        <f t="shared" si="40"/>
        <v>3.3713087205915095</v>
      </c>
      <c r="C34" s="14">
        <f t="shared" si="41"/>
        <v>0.17809158332232822</v>
      </c>
      <c r="D34" s="15">
        <f t="shared" si="42"/>
        <v>4.5475650392918698</v>
      </c>
      <c r="E34" s="14">
        <f t="shared" si="43"/>
        <v>0.20970101412894349</v>
      </c>
      <c r="F34" s="15">
        <f t="shared" si="44"/>
        <v>3.5232886510707524</v>
      </c>
      <c r="G34" s="14">
        <f t="shared" si="45"/>
        <v>0.18257380797550771</v>
      </c>
      <c r="I34" s="14">
        <f t="shared" ref="I34:I41" si="46">(K5/J5)-1</f>
        <v>9.8810817106668392E-2</v>
      </c>
      <c r="J34" s="14">
        <f t="shared" ref="J34:J41" si="47">(V5/U5)-1</f>
        <v>6.2163817783265074E-2</v>
      </c>
      <c r="K34" s="14">
        <f t="shared" ref="K34:K41" si="48">(AR5/AQ5)-1</f>
        <v>9.2835867742100842E-2</v>
      </c>
      <c r="L34" s="52"/>
      <c r="M34" s="52"/>
    </row>
    <row r="35" spans="1:42" x14ac:dyDescent="0.25">
      <c r="A35" s="13" t="s">
        <v>7</v>
      </c>
      <c r="B35" s="15">
        <f t="shared" si="40"/>
        <v>3.5728403300868261</v>
      </c>
      <c r="C35" s="14">
        <f t="shared" si="41"/>
        <v>0.18400627523226065</v>
      </c>
      <c r="D35" s="15">
        <f t="shared" si="42"/>
        <v>5.1990860977843454</v>
      </c>
      <c r="E35" s="14">
        <f t="shared" si="43"/>
        <v>0.22471886504266347</v>
      </c>
      <c r="F35" s="15">
        <f t="shared" si="44"/>
        <v>3.8266629863641759</v>
      </c>
      <c r="G35" s="14">
        <f t="shared" si="45"/>
        <v>0.19113442152097448</v>
      </c>
      <c r="I35" s="14">
        <f t="shared" si="46"/>
        <v>0.24191494427125293</v>
      </c>
      <c r="J35" s="14">
        <f t="shared" si="47"/>
        <v>7.694487093487723E-2</v>
      </c>
      <c r="K35" s="14">
        <f t="shared" si="48"/>
        <v>0.20491566671830053</v>
      </c>
      <c r="L35" s="52"/>
      <c r="M35" s="52"/>
    </row>
    <row r="36" spans="1:42" x14ac:dyDescent="0.25">
      <c r="A36" s="13" t="s">
        <v>8</v>
      </c>
      <c r="B36" s="15">
        <f t="shared" si="40"/>
        <v>3.6553181132281436</v>
      </c>
      <c r="C36" s="14">
        <f t="shared" si="41"/>
        <v>0.18636027469187133</v>
      </c>
      <c r="D36" s="15">
        <f t="shared" si="42"/>
        <v>3.3629587517773429</v>
      </c>
      <c r="E36" s="14">
        <f t="shared" si="43"/>
        <v>0.17784133054446483</v>
      </c>
      <c r="F36" s="15">
        <f t="shared" si="44"/>
        <v>3.6101825212171854</v>
      </c>
      <c r="G36" s="14">
        <f t="shared" si="45"/>
        <v>0.18507669533894577</v>
      </c>
      <c r="I36" s="14">
        <f t="shared" si="46"/>
        <v>0.64889591571142624</v>
      </c>
      <c r="J36" s="14">
        <f t="shared" si="47"/>
        <v>0.28337209178228751</v>
      </c>
      <c r="K36" s="14">
        <f t="shared" si="48"/>
        <v>0.58302175330921191</v>
      </c>
      <c r="L36" s="52"/>
      <c r="M36" s="52"/>
    </row>
    <row r="37" spans="1:42" x14ac:dyDescent="0.25">
      <c r="A37" s="13" t="s">
        <v>9</v>
      </c>
      <c r="B37" s="15">
        <f t="shared" si="40"/>
        <v>0.94235008550929522</v>
      </c>
      <c r="C37" s="14">
        <f t="shared" si="41"/>
        <v>7.6555415319206066E-2</v>
      </c>
      <c r="D37" s="15">
        <f t="shared" si="42"/>
        <v>3.4281678331580339</v>
      </c>
      <c r="E37" s="14">
        <f t="shared" si="43"/>
        <v>0.17978446915565582</v>
      </c>
      <c r="F37" s="15">
        <f t="shared" si="44"/>
        <v>2.6011640853974849</v>
      </c>
      <c r="G37" s="14">
        <f t="shared" si="45"/>
        <v>0.15299384794995685</v>
      </c>
      <c r="I37" s="14">
        <f t="shared" si="46"/>
        <v>-0.33118192866717233</v>
      </c>
      <c r="J37" s="14">
        <f t="shared" si="47"/>
        <v>0.70018948703967676</v>
      </c>
      <c r="K37" s="14">
        <f t="shared" si="48"/>
        <v>0.3316925688819865</v>
      </c>
      <c r="L37" s="52"/>
      <c r="M37" s="52"/>
      <c r="AP37">
        <f>AR4/AQ4-1</f>
        <v>2.322915655776181E-2</v>
      </c>
    </row>
    <row r="38" spans="1:42" x14ac:dyDescent="0.25">
      <c r="A38" s="13" t="s">
        <v>10</v>
      </c>
      <c r="B38" s="15">
        <f t="shared" si="40"/>
        <v>5.805657324077802</v>
      </c>
      <c r="C38" s="14">
        <f t="shared" si="41"/>
        <v>0.23748835195853535</v>
      </c>
      <c r="D38" s="15">
        <f t="shared" si="42"/>
        <v>3.9229424527144561</v>
      </c>
      <c r="E38" s="14">
        <f t="shared" si="43"/>
        <v>0.19375131258422207</v>
      </c>
      <c r="F38" s="15">
        <f t="shared" si="44"/>
        <v>5.7269863319848415</v>
      </c>
      <c r="G38" s="14">
        <f t="shared" si="45"/>
        <v>0.23589068968522464</v>
      </c>
      <c r="I38" s="14">
        <f t="shared" si="46"/>
        <v>0.14175810965050872</v>
      </c>
      <c r="J38" s="14">
        <f t="shared" si="47"/>
        <v>-9.4197195105085618E-2</v>
      </c>
      <c r="K38" s="14">
        <f t="shared" si="48"/>
        <v>0.13273494935722585</v>
      </c>
      <c r="L38" s="52"/>
      <c r="M38" s="52"/>
      <c r="AP38">
        <f>AR5/AQ5-1</f>
        <v>9.2835867742100842E-2</v>
      </c>
    </row>
    <row r="39" spans="1:42" x14ac:dyDescent="0.25">
      <c r="A39" s="13" t="s">
        <v>11</v>
      </c>
      <c r="B39" s="15">
        <f t="shared" si="40"/>
        <v>3.5530779569348421</v>
      </c>
      <c r="C39" s="14">
        <f t="shared" si="41"/>
        <v>0.18343663560221324</v>
      </c>
      <c r="D39" s="15">
        <f t="shared" si="42"/>
        <v>7.2165326255123547</v>
      </c>
      <c r="E39" s="14">
        <f t="shared" si="43"/>
        <v>0.26366531420253914</v>
      </c>
      <c r="F39" s="15">
        <f t="shared" si="44"/>
        <v>3.9653102345424034</v>
      </c>
      <c r="G39" s="14">
        <f t="shared" si="45"/>
        <v>0.19488848666044589</v>
      </c>
      <c r="I39" s="14">
        <f t="shared" si="46"/>
        <v>1.7394626085520892E-2</v>
      </c>
      <c r="J39" s="14">
        <f t="shared" si="47"/>
        <v>-5.3135852778405157E-2</v>
      </c>
      <c r="K39" s="14">
        <f t="shared" si="48"/>
        <v>3.476216546986155E-3</v>
      </c>
      <c r="L39" s="52"/>
      <c r="M39" s="52"/>
    </row>
    <row r="40" spans="1:42" x14ac:dyDescent="0.25">
      <c r="A40" s="13" t="s">
        <v>12</v>
      </c>
      <c r="B40" s="15">
        <f t="shared" si="40"/>
        <v>4.3940604812089656</v>
      </c>
      <c r="C40" s="14">
        <f t="shared" si="41"/>
        <v>0.20593521978724305</v>
      </c>
      <c r="D40" s="15">
        <f t="shared" si="42"/>
        <v>2.3159421809365077</v>
      </c>
      <c r="E40" s="14">
        <f t="shared" si="43"/>
        <v>0.14247108326654279</v>
      </c>
      <c r="F40" s="15">
        <f t="shared" si="44"/>
        <v>3.7772052678739256</v>
      </c>
      <c r="G40" s="14">
        <f t="shared" si="45"/>
        <v>0.18977206271062652</v>
      </c>
      <c r="I40" s="14">
        <f t="shared" si="46"/>
        <v>-1.1588110953108965E-2</v>
      </c>
      <c r="J40" s="14">
        <f t="shared" si="47"/>
        <v>1.1593201895217677</v>
      </c>
      <c r="K40" s="14">
        <f t="shared" si="48"/>
        <v>0.11273233751796652</v>
      </c>
      <c r="L40" s="52"/>
      <c r="M40" s="52"/>
    </row>
    <row r="41" spans="1:42" x14ac:dyDescent="0.25">
      <c r="A41" s="13" t="s">
        <v>13</v>
      </c>
      <c r="B41" s="15">
        <f t="shared" si="40"/>
        <v>4.7016717062471418</v>
      </c>
      <c r="C41" s="14">
        <f t="shared" si="41"/>
        <v>0.21338953580553599</v>
      </c>
      <c r="D41" s="15">
        <f t="shared" si="42"/>
        <v>3.4461668015762985</v>
      </c>
      <c r="E41" s="14">
        <f t="shared" si="43"/>
        <v>0.18031633297141481</v>
      </c>
      <c r="F41" s="15">
        <f t="shared" si="44"/>
        <v>4.4738711745140094</v>
      </c>
      <c r="G41" s="14">
        <f t="shared" si="45"/>
        <v>0.20790486443945744</v>
      </c>
      <c r="I41" s="14">
        <f t="shared" si="46"/>
        <v>5.6328195877895393E-2</v>
      </c>
      <c r="J41" s="14">
        <f t="shared" si="47"/>
        <v>0.18103529642319272</v>
      </c>
      <c r="K41" s="14">
        <f t="shared" si="48"/>
        <v>7.3026261173933404E-2</v>
      </c>
      <c r="L41" s="52"/>
      <c r="M41" s="52"/>
    </row>
    <row r="43" spans="1:42" x14ac:dyDescent="0.25">
      <c r="A43" s="3" t="str">
        <f>A1</f>
        <v>Fuels and Minerals</v>
      </c>
    </row>
    <row r="44" spans="1:42" x14ac:dyDescent="0.25">
      <c r="A44" s="18"/>
      <c r="B44" s="64" t="s">
        <v>63</v>
      </c>
      <c r="C44" s="64"/>
      <c r="D44" s="64"/>
      <c r="E44" s="64"/>
      <c r="F44" s="64" t="s">
        <v>64</v>
      </c>
      <c r="G44" s="64"/>
      <c r="H44" s="64"/>
      <c r="I44" s="64"/>
      <c r="J44" s="64" t="s">
        <v>4</v>
      </c>
      <c r="K44" s="64"/>
      <c r="L44" s="64"/>
      <c r="M44" s="19" t="s">
        <v>3</v>
      </c>
      <c r="N44" s="17"/>
    </row>
    <row r="45" spans="1:42" ht="38.25" x14ac:dyDescent="0.25">
      <c r="A45" s="30" t="s">
        <v>65</v>
      </c>
      <c r="B45" s="21">
        <v>2003</v>
      </c>
      <c r="C45" s="21">
        <v>2012</v>
      </c>
      <c r="D45" s="29" t="s">
        <v>94</v>
      </c>
      <c r="E45" s="21" t="s">
        <v>66</v>
      </c>
      <c r="F45" s="21">
        <v>2003</v>
      </c>
      <c r="G45" s="21">
        <v>2012</v>
      </c>
      <c r="H45" s="29" t="s">
        <v>94</v>
      </c>
      <c r="I45" s="21" t="s">
        <v>66</v>
      </c>
      <c r="J45" s="21">
        <v>2012</v>
      </c>
      <c r="K45" s="29" t="s">
        <v>95</v>
      </c>
      <c r="L45" s="21" t="s">
        <v>66</v>
      </c>
      <c r="M45" s="21">
        <v>2012</v>
      </c>
    </row>
    <row r="46" spans="1:42" x14ac:dyDescent="0.25">
      <c r="A46" s="31" t="s">
        <v>5</v>
      </c>
      <c r="B46" s="23">
        <f t="shared" ref="B46:B54" si="49">B4</f>
        <v>885388.294781</v>
      </c>
      <c r="C46" s="23">
        <f t="shared" ref="C46:C54" si="50">K4</f>
        <v>4070006.1378060002</v>
      </c>
      <c r="D46" s="24"/>
      <c r="E46" s="25">
        <f t="shared" ref="E46:E54" si="51">C33</f>
        <v>0.18469569358897142</v>
      </c>
      <c r="F46" s="23">
        <f t="shared" ref="F46:F54" si="52">M4</f>
        <v>973568.09817899996</v>
      </c>
      <c r="G46" s="23">
        <f t="shared" ref="G46:G54" si="53">V4</f>
        <v>3322445.8885209998</v>
      </c>
      <c r="H46" s="24"/>
      <c r="I46" s="25">
        <f t="shared" ref="I46:I54" si="54">E33</f>
        <v>0.14612608796843496</v>
      </c>
      <c r="J46" s="23">
        <f t="shared" ref="J46:J54" si="55">AR4</f>
        <v>7392452.026327</v>
      </c>
      <c r="K46" s="24"/>
      <c r="L46" s="25">
        <f t="shared" ref="L46:L54" si="56">G33</f>
        <v>0.16577102535263033</v>
      </c>
      <c r="M46" s="23">
        <f t="shared" ref="M46:M54" si="57">AG4</f>
        <v>747560.24928500038</v>
      </c>
    </row>
    <row r="47" spans="1:42" x14ac:dyDescent="0.25">
      <c r="A47" s="22" t="s">
        <v>6</v>
      </c>
      <c r="B47" s="23">
        <f t="shared" si="49"/>
        <v>99027.140063999992</v>
      </c>
      <c r="C47" s="23">
        <f t="shared" si="50"/>
        <v>432878.20093699999</v>
      </c>
      <c r="D47" s="24">
        <f>K17</f>
        <v>0.10635811993402783</v>
      </c>
      <c r="E47" s="25">
        <f t="shared" si="51"/>
        <v>0.17809158332232822</v>
      </c>
      <c r="F47" s="23">
        <f t="shared" si="52"/>
        <v>14693.434346</v>
      </c>
      <c r="G47" s="23">
        <f t="shared" si="53"/>
        <v>81512.782684999998</v>
      </c>
      <c r="H47" s="24">
        <f>V17</f>
        <v>2.4533968473835925E-2</v>
      </c>
      <c r="I47" s="25">
        <f t="shared" si="54"/>
        <v>0.20970101412894349</v>
      </c>
      <c r="J47" s="23">
        <f t="shared" si="55"/>
        <v>514390.98362199997</v>
      </c>
      <c r="K47" s="24">
        <f>AR17</f>
        <v>6.9583269771664555E-2</v>
      </c>
      <c r="L47" s="25">
        <f t="shared" si="56"/>
        <v>0.18257380797550771</v>
      </c>
      <c r="M47" s="23">
        <f t="shared" si="57"/>
        <v>351365.418252</v>
      </c>
    </row>
    <row r="48" spans="1:42" x14ac:dyDescent="0.25">
      <c r="A48" s="26" t="s">
        <v>7</v>
      </c>
      <c r="B48" s="23">
        <f t="shared" si="49"/>
        <v>46570.119505999995</v>
      </c>
      <c r="C48" s="23">
        <f t="shared" si="50"/>
        <v>212957.72065399995</v>
      </c>
      <c r="D48" s="24">
        <f t="shared" ref="D48:D54" si="58">K23</f>
        <v>0.4919575996043129</v>
      </c>
      <c r="E48" s="25">
        <f t="shared" si="51"/>
        <v>0.18400627523226065</v>
      </c>
      <c r="F48" s="23">
        <f t="shared" si="52"/>
        <v>8612.9061350000011</v>
      </c>
      <c r="G48" s="23">
        <f t="shared" si="53"/>
        <v>53392.146683000006</v>
      </c>
      <c r="H48" s="24">
        <f>V23</f>
        <v>0.65501562974889382</v>
      </c>
      <c r="I48" s="25">
        <f t="shared" si="54"/>
        <v>0.22471886504266347</v>
      </c>
      <c r="J48" s="23">
        <f t="shared" si="55"/>
        <v>266349.86733699997</v>
      </c>
      <c r="K48" s="24">
        <f t="shared" ref="K48:K54" si="59">AR23</f>
        <v>0.51779653185509</v>
      </c>
      <c r="L48" s="25">
        <f t="shared" si="56"/>
        <v>0.19113442152097448</v>
      </c>
      <c r="M48" s="23">
        <f t="shared" si="57"/>
        <v>159565.57397099995</v>
      </c>
    </row>
    <row r="49" spans="1:13" x14ac:dyDescent="0.25">
      <c r="A49" s="26" t="s">
        <v>8</v>
      </c>
      <c r="B49" s="23">
        <f t="shared" si="49"/>
        <v>20805.728085000006</v>
      </c>
      <c r="C49" s="23">
        <f t="shared" si="50"/>
        <v>96857.282813000027</v>
      </c>
      <c r="D49" s="24">
        <f t="shared" si="58"/>
        <v>0.22375181425940271</v>
      </c>
      <c r="E49" s="25">
        <f t="shared" si="51"/>
        <v>0.18636027469187133</v>
      </c>
      <c r="F49" s="23">
        <f t="shared" si="52"/>
        <v>3798.4974360000006</v>
      </c>
      <c r="G49" s="23">
        <f t="shared" si="53"/>
        <v>16572.687632000001</v>
      </c>
      <c r="H49" s="24">
        <f t="shared" ref="H49:H54" si="60">V24</f>
        <v>0.20331397219064282</v>
      </c>
      <c r="I49" s="25">
        <f t="shared" si="54"/>
        <v>0.17784133054446483</v>
      </c>
      <c r="J49" s="23">
        <f t="shared" si="55"/>
        <v>113429.97044500003</v>
      </c>
      <c r="K49" s="24">
        <f t="shared" si="59"/>
        <v>0.22051313894792915</v>
      </c>
      <c r="L49" s="25">
        <f t="shared" si="56"/>
        <v>0.18507669533894577</v>
      </c>
      <c r="M49" s="23">
        <f t="shared" si="57"/>
        <v>80284.595181000026</v>
      </c>
    </row>
    <row r="50" spans="1:13" x14ac:dyDescent="0.25">
      <c r="A50" s="26" t="s">
        <v>9</v>
      </c>
      <c r="B50" s="23">
        <f t="shared" si="49"/>
        <v>494.97776799999997</v>
      </c>
      <c r="C50" s="23">
        <f>J8</f>
        <v>1437.491227</v>
      </c>
      <c r="D50" s="24">
        <f t="shared" si="58"/>
        <v>2.2209945151290323E-3</v>
      </c>
      <c r="E50" s="25">
        <f t="shared" si="51"/>
        <v>7.6555415319206066E-2</v>
      </c>
      <c r="F50" s="23">
        <f t="shared" si="52"/>
        <v>992.83232199999998</v>
      </c>
      <c r="G50" s="23">
        <f t="shared" si="53"/>
        <v>4396.4281519999995</v>
      </c>
      <c r="H50" s="24">
        <f t="shared" si="60"/>
        <v>5.3935444321532543E-2</v>
      </c>
      <c r="I50" s="25">
        <f t="shared" si="54"/>
        <v>0.17978446915565582</v>
      </c>
      <c r="J50" s="23">
        <f t="shared" si="55"/>
        <v>5357.8482619999995</v>
      </c>
      <c r="K50" s="24">
        <f t="shared" si="59"/>
        <v>1.0415906251454074E-2</v>
      </c>
      <c r="L50" s="25">
        <f t="shared" si="56"/>
        <v>0.15299384794995685</v>
      </c>
      <c r="M50" s="23">
        <f t="shared" si="57"/>
        <v>-3435.0080419999995</v>
      </c>
    </row>
    <row r="51" spans="1:13" x14ac:dyDescent="0.25">
      <c r="A51" s="26" t="s">
        <v>10</v>
      </c>
      <c r="B51" s="23">
        <f t="shared" si="49"/>
        <v>17006.854985999998</v>
      </c>
      <c r="C51" s="23">
        <f>J9</f>
        <v>101372.45903200001</v>
      </c>
      <c r="D51" s="24">
        <f t="shared" si="58"/>
        <v>0.26737966232641247</v>
      </c>
      <c r="E51" s="25">
        <f t="shared" si="51"/>
        <v>0.23748835195853535</v>
      </c>
      <c r="F51" s="23">
        <f t="shared" si="52"/>
        <v>741.63725699999986</v>
      </c>
      <c r="G51" s="23">
        <f t="shared" si="53"/>
        <v>3651.0375370000006</v>
      </c>
      <c r="H51" s="24">
        <f t="shared" si="60"/>
        <v>4.479098144777071E-2</v>
      </c>
      <c r="I51" s="25">
        <f t="shared" si="54"/>
        <v>0.19375131258422207</v>
      </c>
      <c r="J51" s="23">
        <f t="shared" si="55"/>
        <v>119393.86473199997</v>
      </c>
      <c r="K51" s="24">
        <f t="shared" si="59"/>
        <v>0.23210722686332408</v>
      </c>
      <c r="L51" s="25">
        <f t="shared" si="56"/>
        <v>0.23589068968522464</v>
      </c>
      <c r="M51" s="23">
        <f t="shared" si="57"/>
        <v>112091.78965799998</v>
      </c>
    </row>
    <row r="52" spans="1:13" x14ac:dyDescent="0.25">
      <c r="A52" s="26" t="s">
        <v>11</v>
      </c>
      <c r="B52" s="23">
        <f t="shared" si="49"/>
        <v>25286.762095000002</v>
      </c>
      <c r="C52" s="23">
        <f t="shared" si="50"/>
        <v>115132.59909700001</v>
      </c>
      <c r="D52" s="24">
        <f t="shared" si="58"/>
        <v>0.26596996302374698</v>
      </c>
      <c r="E52" s="25">
        <f t="shared" si="51"/>
        <v>0.18343663560221324</v>
      </c>
      <c r="F52" s="23">
        <f t="shared" si="52"/>
        <v>3206.184714</v>
      </c>
      <c r="G52" s="23">
        <f t="shared" si="53"/>
        <v>26343.721305999996</v>
      </c>
      <c r="H52" s="24">
        <f t="shared" si="60"/>
        <v>0.32318515499346062</v>
      </c>
      <c r="I52" s="25">
        <f t="shared" si="54"/>
        <v>0.26366531420253914</v>
      </c>
      <c r="J52" s="23">
        <f t="shared" si="55"/>
        <v>141476.32040300002</v>
      </c>
      <c r="K52" s="24">
        <f t="shared" si="59"/>
        <v>0.27503654789362297</v>
      </c>
      <c r="L52" s="25">
        <f t="shared" si="56"/>
        <v>0.19488848666044589</v>
      </c>
      <c r="M52" s="23">
        <f t="shared" si="57"/>
        <v>88788.877791000021</v>
      </c>
    </row>
    <row r="53" spans="1:13" x14ac:dyDescent="0.25">
      <c r="A53" s="26" t="s">
        <v>12</v>
      </c>
      <c r="B53" s="23">
        <f t="shared" si="49"/>
        <v>2413.8040310000001</v>
      </c>
      <c r="C53" s="23">
        <f t="shared" si="50"/>
        <v>13020.204933000001</v>
      </c>
      <c r="D53" s="24">
        <f t="shared" si="58"/>
        <v>3.0078218087251127E-2</v>
      </c>
      <c r="E53" s="25">
        <f t="shared" si="51"/>
        <v>0.20593521978724305</v>
      </c>
      <c r="F53" s="23">
        <f t="shared" si="52"/>
        <v>1018.959292</v>
      </c>
      <c r="G53" s="23">
        <f t="shared" si="53"/>
        <v>3378.810097</v>
      </c>
      <c r="H53" s="24">
        <f t="shared" si="60"/>
        <v>4.1451291266268717E-2</v>
      </c>
      <c r="I53" s="25">
        <f t="shared" si="54"/>
        <v>0.14247108326654279</v>
      </c>
      <c r="J53" s="23">
        <f t="shared" si="55"/>
        <v>16399.015030000002</v>
      </c>
      <c r="K53" s="24">
        <f t="shared" si="59"/>
        <v>3.18804480485428E-2</v>
      </c>
      <c r="L53" s="25">
        <f t="shared" si="56"/>
        <v>0.18977206271062652</v>
      </c>
      <c r="M53" s="23">
        <f t="shared" si="57"/>
        <v>9641.3948360000013</v>
      </c>
    </row>
    <row r="54" spans="1:13" x14ac:dyDescent="0.25">
      <c r="A54" s="26" t="s">
        <v>13</v>
      </c>
      <c r="B54" s="23">
        <f t="shared" si="49"/>
        <v>22082.219387000001</v>
      </c>
      <c r="C54" s="23">
        <f t="shared" si="50"/>
        <v>125905.56549000001</v>
      </c>
      <c r="D54" s="24">
        <f t="shared" si="58"/>
        <v>0.29085679347554855</v>
      </c>
      <c r="E54" s="25">
        <f t="shared" si="51"/>
        <v>0.21338953580553599</v>
      </c>
      <c r="F54" s="23">
        <f t="shared" si="52"/>
        <v>4894.7357340000008</v>
      </c>
      <c r="G54" s="23">
        <f t="shared" si="53"/>
        <v>21762.811523</v>
      </c>
      <c r="H54" s="24">
        <f t="shared" si="60"/>
        <v>0.26698648734764391</v>
      </c>
      <c r="I54" s="25">
        <f t="shared" si="54"/>
        <v>0.18031633297141481</v>
      </c>
      <c r="J54" s="23">
        <f t="shared" si="55"/>
        <v>147668.37701300002</v>
      </c>
      <c r="K54" s="24">
        <f t="shared" si="59"/>
        <v>0.2870741939783184</v>
      </c>
      <c r="L54" s="25">
        <f t="shared" si="56"/>
        <v>0.20790486443945744</v>
      </c>
      <c r="M54" s="23">
        <f t="shared" si="57"/>
        <v>104142.75396700001</v>
      </c>
    </row>
  </sheetData>
  <mergeCells count="4">
    <mergeCell ref="B44:E44"/>
    <mergeCell ref="F44:I44"/>
    <mergeCell ref="J44:L44"/>
    <mergeCell ref="I32:K32"/>
  </mergeCells>
  <phoneticPr fontId="13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R54"/>
  <sheetViews>
    <sheetView topLeftCell="A19" workbookViewId="0">
      <selection activeCell="B45" sqref="B45:M45"/>
    </sheetView>
  </sheetViews>
  <sheetFormatPr defaultRowHeight="15" x14ac:dyDescent="0.25"/>
  <cols>
    <col min="2" max="2" width="9.5703125" bestFit="1" customWidth="1"/>
  </cols>
  <sheetData>
    <row r="1" spans="1:44" s="3" customFormat="1" x14ac:dyDescent="0.25">
      <c r="A1" s="6" t="str">
        <f>'INPUT by product'!A53</f>
        <v>Fuels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x14ac:dyDescent="0.25">
      <c r="A2" s="6"/>
      <c r="B2" s="6" t="str">
        <f>'INPUT by product'!B54</f>
        <v>Export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tr">
        <f>'INPUT by product'!M54</f>
        <v>Import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tr">
        <f>'INPUT by product'!X54</f>
        <v>Balance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 t="str">
        <f>'INPUT by product'!AI54</f>
        <v>Trade</v>
      </c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x14ac:dyDescent="0.25">
      <c r="A3" s="6"/>
      <c r="B3" s="6">
        <f>'INPUT by product'!B55</f>
        <v>2003</v>
      </c>
      <c r="C3" s="6">
        <f>'INPUT by product'!C55</f>
        <v>2004</v>
      </c>
      <c r="D3" s="6">
        <f>'INPUT by product'!D55</f>
        <v>2005</v>
      </c>
      <c r="E3" s="6">
        <f>'INPUT by product'!E55</f>
        <v>2006</v>
      </c>
      <c r="F3" s="6">
        <f>'INPUT by product'!F55</f>
        <v>2007</v>
      </c>
      <c r="G3" s="6">
        <f>'INPUT by product'!G55</f>
        <v>2008</v>
      </c>
      <c r="H3" s="6">
        <f>'INPUT by product'!H55</f>
        <v>2009</v>
      </c>
      <c r="I3" s="6">
        <f>'INPUT by product'!I55</f>
        <v>2010</v>
      </c>
      <c r="J3" s="6">
        <f>'INPUT by product'!J55</f>
        <v>2011</v>
      </c>
      <c r="K3" s="6">
        <f>'INPUT by product'!K55</f>
        <v>2012</v>
      </c>
      <c r="L3" s="6"/>
      <c r="M3" s="6">
        <f>'INPUT by product'!M55</f>
        <v>2003</v>
      </c>
      <c r="N3" s="6">
        <f>'INPUT by product'!N55</f>
        <v>2004</v>
      </c>
      <c r="O3" s="6">
        <f>'INPUT by product'!O55</f>
        <v>2005</v>
      </c>
      <c r="P3" s="6">
        <f>'INPUT by product'!P55</f>
        <v>2006</v>
      </c>
      <c r="Q3" s="6">
        <f>'INPUT by product'!Q55</f>
        <v>2007</v>
      </c>
      <c r="R3" s="6">
        <f>'INPUT by product'!R55</f>
        <v>2008</v>
      </c>
      <c r="S3" s="6">
        <f>'INPUT by product'!S55</f>
        <v>2009</v>
      </c>
      <c r="T3" s="6">
        <f>'INPUT by product'!T55</f>
        <v>2010</v>
      </c>
      <c r="U3" s="6">
        <f>'INPUT by product'!U55</f>
        <v>2011</v>
      </c>
      <c r="V3" s="6">
        <f>'INPUT by product'!V55</f>
        <v>2012</v>
      </c>
      <c r="W3" s="6"/>
      <c r="X3" s="6">
        <f>'INPUT by product'!X55</f>
        <v>2003</v>
      </c>
      <c r="Y3" s="6">
        <f>'INPUT by product'!Y55</f>
        <v>2004</v>
      </c>
      <c r="Z3" s="6">
        <f>'INPUT by product'!Z55</f>
        <v>2005</v>
      </c>
      <c r="AA3" s="6">
        <f>'INPUT by product'!AA55</f>
        <v>2006</v>
      </c>
      <c r="AB3" s="6">
        <f>'INPUT by product'!AB55</f>
        <v>2007</v>
      </c>
      <c r="AC3" s="6">
        <f>'INPUT by product'!AC55</f>
        <v>2008</v>
      </c>
      <c r="AD3" s="6">
        <f>'INPUT by product'!AD55</f>
        <v>2009</v>
      </c>
      <c r="AE3" s="6">
        <f>'INPUT by product'!AE55</f>
        <v>2010</v>
      </c>
      <c r="AF3" s="6">
        <f>'INPUT by product'!AF55</f>
        <v>2011</v>
      </c>
      <c r="AG3" s="6">
        <f>'INPUT by product'!AG55</f>
        <v>2012</v>
      </c>
      <c r="AH3" s="6"/>
      <c r="AI3" s="6">
        <f>'INPUT by product'!AI55</f>
        <v>2003</v>
      </c>
      <c r="AJ3" s="6">
        <f>'INPUT by product'!AJ55</f>
        <v>2004</v>
      </c>
      <c r="AK3" s="6">
        <f>'INPUT by product'!AK55</f>
        <v>2005</v>
      </c>
      <c r="AL3" s="6">
        <f>'INPUT by product'!AL55</f>
        <v>2006</v>
      </c>
      <c r="AM3" s="6">
        <f>'INPUT by product'!AM55</f>
        <v>2007</v>
      </c>
      <c r="AN3" s="6">
        <f>'INPUT by product'!AN55</f>
        <v>2008</v>
      </c>
      <c r="AO3" s="6">
        <f>'INPUT by product'!AO55</f>
        <v>2009</v>
      </c>
      <c r="AP3" s="6">
        <f>'INPUT by product'!AP55</f>
        <v>2010</v>
      </c>
      <c r="AQ3" s="6">
        <f>'INPUT by product'!AQ55</f>
        <v>2011</v>
      </c>
      <c r="AR3" s="6">
        <f>'INPUT by product'!AR55</f>
        <v>2012</v>
      </c>
    </row>
    <row r="4" spans="1:44" s="1" customFormat="1" x14ac:dyDescent="0.25">
      <c r="A4" s="6" t="str">
        <f>'INPUT by product'!A56</f>
        <v>World</v>
      </c>
      <c r="B4" s="6">
        <f>'INPUT by product'!B56</f>
        <v>696125.358626</v>
      </c>
      <c r="C4" s="6">
        <f>'INPUT by product'!C56</f>
        <v>916988.72537999996</v>
      </c>
      <c r="D4" s="6">
        <f>'INPUT by product'!D56</f>
        <v>1237362.849563</v>
      </c>
      <c r="E4" s="6">
        <f>'INPUT by product'!E56</f>
        <v>1632573.339036</v>
      </c>
      <c r="F4" s="6">
        <f>'INPUT by product'!F56</f>
        <v>1712177.9343089999</v>
      </c>
      <c r="G4" s="6">
        <f>'INPUT by product'!G56</f>
        <v>2541764.6030919999</v>
      </c>
      <c r="H4" s="6">
        <f>'INPUT by product'!H56</f>
        <v>1587396.7897669999</v>
      </c>
      <c r="I4" s="6">
        <f>'INPUT by product'!I56</f>
        <v>1979315.761829</v>
      </c>
      <c r="J4" s="6">
        <f>'INPUT by product'!J56</f>
        <v>2555752.7109719999</v>
      </c>
      <c r="K4" s="6">
        <f>'INPUT by product'!K56</f>
        <v>3276757.7856459999</v>
      </c>
      <c r="L4" s="6"/>
      <c r="M4" s="6">
        <f>'INPUT by product'!M56</f>
        <v>762915.30934399995</v>
      </c>
      <c r="N4" s="6">
        <f>'INPUT by product'!N56</f>
        <v>1016566.3738200001</v>
      </c>
      <c r="O4" s="6">
        <f>'INPUT by product'!O56</f>
        <v>1391609.550878</v>
      </c>
      <c r="P4" s="6">
        <f>'INPUT by product'!P56</f>
        <v>1724811.5605929999</v>
      </c>
      <c r="Q4" s="6">
        <f>'INPUT by product'!Q56</f>
        <v>1905216.518343</v>
      </c>
      <c r="R4" s="6">
        <f>'INPUT by product'!R56</f>
        <v>2742410.9903330002</v>
      </c>
      <c r="S4" s="6">
        <f>'INPUT by product'!S56</f>
        <v>1723071.9442700001</v>
      </c>
      <c r="T4" s="6">
        <f>'INPUT by product'!T56</f>
        <v>2260507.3060679999</v>
      </c>
      <c r="U4" s="6">
        <f>'INPUT by product'!U56</f>
        <v>3040374.4200279997</v>
      </c>
      <c r="V4" s="6">
        <f>'INPUT by product'!V56</f>
        <v>2623615.1228189999</v>
      </c>
      <c r="W4" s="6"/>
      <c r="X4" s="6">
        <f>'INPUT by product'!X56</f>
        <v>-66789.950717999949</v>
      </c>
      <c r="Y4" s="6">
        <f>'INPUT by product'!Y56</f>
        <v>-99577.648440000135</v>
      </c>
      <c r="Z4" s="6">
        <f>'INPUT by product'!Z56</f>
        <v>-154246.70131499995</v>
      </c>
      <c r="AA4" s="6">
        <f>'INPUT by product'!AA56</f>
        <v>-92238.221556999953</v>
      </c>
      <c r="AB4" s="6">
        <f>'INPUT by product'!AB56</f>
        <v>-193038.58403400006</v>
      </c>
      <c r="AC4" s="6">
        <f>'INPUT by product'!AC56</f>
        <v>-200646.38724100031</v>
      </c>
      <c r="AD4" s="6">
        <f>'INPUT by product'!AD56</f>
        <v>-135675.1545030002</v>
      </c>
      <c r="AE4" s="6">
        <f>'INPUT by product'!AE56</f>
        <v>-281191.54423899995</v>
      </c>
      <c r="AF4" s="6">
        <f>'INPUT by product'!AF56</f>
        <v>-484621.70905599976</v>
      </c>
      <c r="AG4" s="6">
        <f>'INPUT by product'!AG56</f>
        <v>653142.66282700002</v>
      </c>
      <c r="AH4" s="6"/>
      <c r="AI4" s="6">
        <f>'INPUT by product'!AI56</f>
        <v>1459040.6679699998</v>
      </c>
      <c r="AJ4" s="6">
        <f>'INPUT by product'!AJ56</f>
        <v>1933555.0992000001</v>
      </c>
      <c r="AK4" s="6">
        <f>'INPUT by product'!AK56</f>
        <v>2628972.4004410002</v>
      </c>
      <c r="AL4" s="6">
        <f>'INPUT by product'!AL56</f>
        <v>3357384.8996289996</v>
      </c>
      <c r="AM4" s="6">
        <f>'INPUT by product'!AM56</f>
        <v>3617394.4526519999</v>
      </c>
      <c r="AN4" s="6">
        <f>'INPUT by product'!AN56</f>
        <v>5284175.5934250001</v>
      </c>
      <c r="AO4" s="6">
        <f>'INPUT by product'!AO56</f>
        <v>3310468.7340369998</v>
      </c>
      <c r="AP4" s="6">
        <f>'INPUT by product'!AP56</f>
        <v>4239823.0678969994</v>
      </c>
      <c r="AQ4" s="6">
        <f>'INPUT by product'!AQ56</f>
        <v>5596127.1309999991</v>
      </c>
      <c r="AR4" s="6">
        <f>'INPUT by product'!AR56</f>
        <v>5900372.9084649999</v>
      </c>
    </row>
    <row r="5" spans="1:44" s="1" customFormat="1" x14ac:dyDescent="0.25">
      <c r="A5" s="6" t="str">
        <f>'INPUT by product'!A57</f>
        <v>Africa</v>
      </c>
      <c r="B5" s="6">
        <f>'INPUT by product'!B57</f>
        <v>86150.404658000014</v>
      </c>
      <c r="C5" s="6">
        <f>'INPUT by product'!C57</f>
        <v>120473.03934900001</v>
      </c>
      <c r="D5" s="6">
        <f>'INPUT by product'!D57</f>
        <v>170056.345386</v>
      </c>
      <c r="E5" s="6">
        <f>'INPUT by product'!E57</f>
        <v>226044.22075799998</v>
      </c>
      <c r="F5" s="6">
        <f>'INPUT by product'!F57</f>
        <v>258667.62427100001</v>
      </c>
      <c r="G5" s="6">
        <f>'INPUT by product'!G57</f>
        <v>360532.759739</v>
      </c>
      <c r="H5" s="6">
        <f>'INPUT by product'!H57</f>
        <v>220639.75846399998</v>
      </c>
      <c r="I5" s="6">
        <f>'INPUT by product'!I57</f>
        <v>291790.11023500003</v>
      </c>
      <c r="J5" s="6">
        <f>'INPUT by product'!J57</f>
        <v>333324.39678200003</v>
      </c>
      <c r="K5" s="6">
        <f>'INPUT by product'!K57</f>
        <v>378613.12888099998</v>
      </c>
      <c r="L5" s="6"/>
      <c r="M5" s="6">
        <f>'INPUT by product'!M57</f>
        <v>12188.79263</v>
      </c>
      <c r="N5" s="6">
        <f>'INPUT by product'!N57</f>
        <v>9403.1537719999997</v>
      </c>
      <c r="O5" s="6">
        <f>'INPUT by product'!O57</f>
        <v>21260.781728999998</v>
      </c>
      <c r="P5" s="6">
        <f>'INPUT by product'!P57</f>
        <v>35647.819652000006</v>
      </c>
      <c r="Q5" s="6">
        <f>'INPUT by product'!Q57</f>
        <v>34018.501152999997</v>
      </c>
      <c r="R5" s="6">
        <f>'INPUT by product'!R57</f>
        <v>45027.130476999999</v>
      </c>
      <c r="S5" s="6">
        <f>'INPUT by product'!S57</f>
        <v>35990.680568000003</v>
      </c>
      <c r="T5" s="6">
        <f>'INPUT by product'!T57</f>
        <v>46237.454980999995</v>
      </c>
      <c r="U5" s="6">
        <f>'INPUT by product'!U57</f>
        <v>64457.849156999997</v>
      </c>
      <c r="V5" s="6">
        <f>'INPUT by product'!V57</f>
        <v>70741.873011000003</v>
      </c>
      <c r="W5" s="6"/>
      <c r="X5" s="6">
        <f>'INPUT by product'!X57</f>
        <v>73961.612028000018</v>
      </c>
      <c r="Y5" s="6">
        <f>'INPUT by product'!Y57</f>
        <v>111069.88557700001</v>
      </c>
      <c r="Z5" s="6">
        <f>'INPUT by product'!Z57</f>
        <v>148795.56365699999</v>
      </c>
      <c r="AA5" s="6">
        <f>'INPUT by product'!AA57</f>
        <v>190396.40110599998</v>
      </c>
      <c r="AB5" s="6">
        <f>'INPUT by product'!AB57</f>
        <v>224649.12311800002</v>
      </c>
      <c r="AC5" s="6">
        <f>'INPUT by product'!AC57</f>
        <v>315505.62926199997</v>
      </c>
      <c r="AD5" s="6">
        <f>'INPUT by product'!AD57</f>
        <v>184649.07789599997</v>
      </c>
      <c r="AE5" s="6">
        <f>'INPUT by product'!AE57</f>
        <v>245552.65525400004</v>
      </c>
      <c r="AF5" s="6">
        <f>'INPUT by product'!AF57</f>
        <v>268866.54762500001</v>
      </c>
      <c r="AG5" s="6">
        <f>'INPUT by product'!AG57</f>
        <v>307871.25586999999</v>
      </c>
      <c r="AH5" s="6"/>
      <c r="AI5" s="6">
        <f>'INPUT by product'!AI57</f>
        <v>98339.19728800001</v>
      </c>
      <c r="AJ5" s="6">
        <f>'INPUT by product'!AJ57</f>
        <v>129876.19312100002</v>
      </c>
      <c r="AK5" s="6">
        <f>'INPUT by product'!AK57</f>
        <v>191317.12711500001</v>
      </c>
      <c r="AL5" s="6">
        <f>'INPUT by product'!AL57</f>
        <v>261692.04040999999</v>
      </c>
      <c r="AM5" s="6">
        <f>'INPUT by product'!AM57</f>
        <v>292686.12542400003</v>
      </c>
      <c r="AN5" s="6">
        <f>'INPUT by product'!AN57</f>
        <v>405559.89021600003</v>
      </c>
      <c r="AO5" s="6">
        <f>'INPUT by product'!AO57</f>
        <v>256630.43903199999</v>
      </c>
      <c r="AP5" s="6">
        <f>'INPUT by product'!AP57</f>
        <v>338027.56521600002</v>
      </c>
      <c r="AQ5" s="6">
        <f>'INPUT by product'!AQ57</f>
        <v>397782.24593900004</v>
      </c>
      <c r="AR5" s="6">
        <f>'INPUT by product'!AR57</f>
        <v>449355.00189199997</v>
      </c>
    </row>
    <row r="6" spans="1:44" s="1" customFormat="1" x14ac:dyDescent="0.25">
      <c r="A6" s="6" t="str">
        <f>'INPUT by product'!A58</f>
        <v>CEN-SAD</v>
      </c>
      <c r="B6" s="6">
        <f>'INPUT by product'!B58</f>
        <v>43905.20392900001</v>
      </c>
      <c r="C6" s="6">
        <f>'INPUT by product'!C58</f>
        <v>63744.824786999998</v>
      </c>
      <c r="D6" s="6">
        <f>'INPUT by product'!D58</f>
        <v>89137.231610000003</v>
      </c>
      <c r="E6" s="6">
        <f>'INPUT by product'!E58</f>
        <v>121309.85560300002</v>
      </c>
      <c r="F6" s="6">
        <f>'INPUT by product'!F58</f>
        <v>138197.96591100001</v>
      </c>
      <c r="G6" s="6">
        <f>'INPUT by product'!G58</f>
        <v>184418.93273199999</v>
      </c>
      <c r="H6" s="6">
        <f>'INPUT by product'!H58</f>
        <v>110877.16918900001</v>
      </c>
      <c r="I6" s="6">
        <f>'INPUT by product'!I58</f>
        <v>153193.09845100003</v>
      </c>
      <c r="J6" s="6">
        <f>'INPUT by product'!J58</f>
        <v>161344.49755999999</v>
      </c>
      <c r="K6" s="6">
        <f>'INPUT by product'!K58</f>
        <v>202112.63343600006</v>
      </c>
      <c r="L6" s="6"/>
      <c r="M6" s="6">
        <f>'INPUT by product'!M58</f>
        <v>7247.8825559999996</v>
      </c>
      <c r="N6" s="6">
        <f>'INPUT by product'!N58</f>
        <v>6892.3969750000015</v>
      </c>
      <c r="O6" s="6">
        <f>'INPUT by product'!O58</f>
        <v>13687.261978999999</v>
      </c>
      <c r="P6" s="6">
        <f>'INPUT by product'!P58</f>
        <v>21402.826754999998</v>
      </c>
      <c r="Q6" s="6">
        <f>'INPUT by product'!Q58</f>
        <v>24058.342248999998</v>
      </c>
      <c r="R6" s="6">
        <f>'INPUT by product'!R58</f>
        <v>31642.738649999992</v>
      </c>
      <c r="S6" s="6">
        <f>'INPUT by product'!S58</f>
        <v>22315.279531</v>
      </c>
      <c r="T6" s="6">
        <f>'INPUT by product'!T58</f>
        <v>29535.061145</v>
      </c>
      <c r="U6" s="6">
        <f>'INPUT by product'!U58</f>
        <v>42242.278655999995</v>
      </c>
      <c r="V6" s="6">
        <f>'INPUT by product'!V58</f>
        <v>46825.175635</v>
      </c>
      <c r="W6" s="6"/>
      <c r="X6" s="6">
        <f>'INPUT by product'!X58</f>
        <v>36657.321373000013</v>
      </c>
      <c r="Y6" s="6">
        <f>'INPUT by product'!Y58</f>
        <v>56852.427811999994</v>
      </c>
      <c r="Z6" s="6">
        <f>'INPUT by product'!Z58</f>
        <v>75449.969631</v>
      </c>
      <c r="AA6" s="6">
        <f>'INPUT by product'!AA58</f>
        <v>99907.028848000016</v>
      </c>
      <c r="AB6" s="6">
        <f>'INPUT by product'!AB58</f>
        <v>114139.62366200001</v>
      </c>
      <c r="AC6" s="6">
        <f>'INPUT by product'!AC58</f>
        <v>152776.194082</v>
      </c>
      <c r="AD6" s="6">
        <f>'INPUT by product'!AD58</f>
        <v>88561.889658</v>
      </c>
      <c r="AE6" s="6">
        <f>'INPUT by product'!AE58</f>
        <v>123658.03730600003</v>
      </c>
      <c r="AF6" s="6">
        <f>'INPUT by product'!AF58</f>
        <v>119102.21890399999</v>
      </c>
      <c r="AG6" s="6">
        <f>'INPUT by product'!AG58</f>
        <v>155287.45780100007</v>
      </c>
      <c r="AH6" s="6"/>
      <c r="AI6" s="6">
        <f>'INPUT by product'!AI58</f>
        <v>51153.086485000007</v>
      </c>
      <c r="AJ6" s="6">
        <f>'INPUT by product'!AJ58</f>
        <v>70637.221762000001</v>
      </c>
      <c r="AK6" s="6">
        <f>'INPUT by product'!AK58</f>
        <v>102824.49358900001</v>
      </c>
      <c r="AL6" s="6">
        <f>'INPUT by product'!AL58</f>
        <v>142712.68235800002</v>
      </c>
      <c r="AM6" s="6">
        <f>'INPUT by product'!AM58</f>
        <v>162256.30816000002</v>
      </c>
      <c r="AN6" s="6">
        <f>'INPUT by product'!AN58</f>
        <v>216061.67138199997</v>
      </c>
      <c r="AO6" s="6">
        <f>'INPUT by product'!AO58</f>
        <v>133192.44872000001</v>
      </c>
      <c r="AP6" s="6">
        <f>'INPUT by product'!AP58</f>
        <v>182728.15959600004</v>
      </c>
      <c r="AQ6" s="6">
        <f>'INPUT by product'!AQ58</f>
        <v>203586.77621599997</v>
      </c>
      <c r="AR6" s="6">
        <f>'INPUT by product'!AR58</f>
        <v>248937.80907100005</v>
      </c>
    </row>
    <row r="7" spans="1:44" s="1" customFormat="1" x14ac:dyDescent="0.25">
      <c r="A7" s="6" t="str">
        <f>'INPUT by product'!A59</f>
        <v>COMESA</v>
      </c>
      <c r="B7" s="6">
        <f>'INPUT by product'!B59</f>
        <v>19146.044714</v>
      </c>
      <c r="C7" s="6">
        <f>'INPUT by product'!C59</f>
        <v>27072.771252999999</v>
      </c>
      <c r="D7" s="6">
        <f>'INPUT by product'!D59</f>
        <v>39901.598867000001</v>
      </c>
      <c r="E7" s="6">
        <f>'INPUT by product'!E59</f>
        <v>54242.273846999997</v>
      </c>
      <c r="F7" s="6">
        <f>'INPUT by product'!F59</f>
        <v>62220.306059999995</v>
      </c>
      <c r="G7" s="6">
        <f>'INPUT by product'!G59</f>
        <v>86134.853218999997</v>
      </c>
      <c r="H7" s="6">
        <f>'INPUT by product'!H59</f>
        <v>53936.600119000002</v>
      </c>
      <c r="I7" s="6">
        <f>'INPUT by product'!I59</f>
        <v>67065.62200399999</v>
      </c>
      <c r="J7" s="6">
        <f>'INPUT by product'!J59</f>
        <v>45689.088340000009</v>
      </c>
      <c r="K7" s="6">
        <f>'INPUT by product'!K59</f>
        <v>84708.71336200001</v>
      </c>
      <c r="L7" s="6"/>
      <c r="M7" s="6">
        <f>'INPUT by product'!M59</f>
        <v>3019.594756</v>
      </c>
      <c r="N7" s="6">
        <f>'INPUT by product'!N59</f>
        <v>2317.1551440000003</v>
      </c>
      <c r="O7" s="6">
        <f>'INPUT by product'!O59</f>
        <v>6385.2416820000017</v>
      </c>
      <c r="P7" s="6">
        <f>'INPUT by product'!P59</f>
        <v>10724.015853999999</v>
      </c>
      <c r="Q7" s="6">
        <f>'INPUT by product'!Q59</f>
        <v>8551.5466460000007</v>
      </c>
      <c r="R7" s="6">
        <f>'INPUT by product'!R59</f>
        <v>8905.4801279999992</v>
      </c>
      <c r="S7" s="6">
        <f>'INPUT by product'!S59</f>
        <v>6297.296264999999</v>
      </c>
      <c r="T7" s="6">
        <f>'INPUT by product'!T59</f>
        <v>9314.6643930000009</v>
      </c>
      <c r="U7" s="6">
        <f>'INPUT by product'!U59</f>
        <v>8882.3860139999997</v>
      </c>
      <c r="V7" s="6">
        <f>'INPUT by product'!V59</f>
        <v>12980.075367999998</v>
      </c>
      <c r="W7" s="6"/>
      <c r="X7" s="6">
        <f>'INPUT by product'!X59</f>
        <v>16126.449957999999</v>
      </c>
      <c r="Y7" s="6">
        <f>'INPUT by product'!Y59</f>
        <v>24755.616108999999</v>
      </c>
      <c r="Z7" s="6">
        <f>'INPUT by product'!Z59</f>
        <v>33516.357185000001</v>
      </c>
      <c r="AA7" s="6">
        <f>'INPUT by product'!AA59</f>
        <v>43518.257992999999</v>
      </c>
      <c r="AB7" s="6">
        <f>'INPUT by product'!AB59</f>
        <v>53668.759413999993</v>
      </c>
      <c r="AC7" s="6">
        <f>'INPUT by product'!AC59</f>
        <v>77229.373091000001</v>
      </c>
      <c r="AD7" s="6">
        <f>'INPUT by product'!AD59</f>
        <v>47639.303854000005</v>
      </c>
      <c r="AE7" s="6">
        <f>'INPUT by product'!AE59</f>
        <v>57750.957610999991</v>
      </c>
      <c r="AF7" s="6">
        <f>'INPUT by product'!AF59</f>
        <v>36806.702326000013</v>
      </c>
      <c r="AG7" s="6">
        <f>'INPUT by product'!AG59</f>
        <v>71728.637994000019</v>
      </c>
      <c r="AH7" s="6"/>
      <c r="AI7" s="6">
        <f>'INPUT by product'!AI59</f>
        <v>22165.639469999998</v>
      </c>
      <c r="AJ7" s="6">
        <f>'INPUT by product'!AJ59</f>
        <v>29389.926396999999</v>
      </c>
      <c r="AK7" s="6">
        <f>'INPUT by product'!AK59</f>
        <v>46286.840549</v>
      </c>
      <c r="AL7" s="6">
        <f>'INPUT by product'!AL59</f>
        <v>64966.289700999994</v>
      </c>
      <c r="AM7" s="6">
        <f>'INPUT by product'!AM59</f>
        <v>70771.852705999991</v>
      </c>
      <c r="AN7" s="6">
        <f>'INPUT by product'!AN59</f>
        <v>95040.333346999993</v>
      </c>
      <c r="AO7" s="6">
        <f>'INPUT by product'!AO59</f>
        <v>60233.896384</v>
      </c>
      <c r="AP7" s="6">
        <f>'INPUT by product'!AP59</f>
        <v>76380.286396999989</v>
      </c>
      <c r="AQ7" s="6">
        <f>'INPUT by product'!AQ59</f>
        <v>54571.474354000005</v>
      </c>
      <c r="AR7" s="6">
        <f>'INPUT by product'!AR59</f>
        <v>97688.78873</v>
      </c>
    </row>
    <row r="8" spans="1:44" s="1" customFormat="1" x14ac:dyDescent="0.25">
      <c r="A8" s="6" t="str">
        <f>'INPUT by product'!A60</f>
        <v>EAC</v>
      </c>
      <c r="B8" s="6">
        <f>'INPUT by product'!B60</f>
        <v>344.40727700000002</v>
      </c>
      <c r="C8" s="6">
        <f>'INPUT by product'!C60</f>
        <v>696.56962899999996</v>
      </c>
      <c r="D8" s="6">
        <f>'INPUT by product'!D60</f>
        <v>430.926131</v>
      </c>
      <c r="E8" s="6">
        <f>'INPUT by product'!E60</f>
        <v>275.424306</v>
      </c>
      <c r="F8" s="6">
        <f>'INPUT by product'!F60</f>
        <v>237.559056</v>
      </c>
      <c r="G8" s="6">
        <f>'INPUT by product'!G60</f>
        <v>294.29447099999999</v>
      </c>
      <c r="H8" s="6">
        <f>'INPUT by product'!H60</f>
        <v>272.27718099999998</v>
      </c>
      <c r="I8" s="6">
        <f>'INPUT by product'!I60</f>
        <v>299.81044099999997</v>
      </c>
      <c r="J8" s="6">
        <f>'INPUT by product'!J60</f>
        <v>314.07922799999994</v>
      </c>
      <c r="K8" s="6">
        <f>'INPUT by product'!K60</f>
        <v>140.782162</v>
      </c>
      <c r="L8" s="6"/>
      <c r="M8" s="6">
        <f>'INPUT by product'!M60</f>
        <v>767.14346499999999</v>
      </c>
      <c r="N8" s="6">
        <f>'INPUT by product'!N60</f>
        <v>299.538049</v>
      </c>
      <c r="O8" s="6">
        <f>'INPUT by product'!O60</f>
        <v>1304.6902930000001</v>
      </c>
      <c r="P8" s="6">
        <f>'INPUT by product'!P60</f>
        <v>2000.6111280000002</v>
      </c>
      <c r="Q8" s="6">
        <f>'INPUT by product'!Q60</f>
        <v>1741.09563</v>
      </c>
      <c r="R8" s="6">
        <f>'INPUT by product'!R60</f>
        <v>2106.3576870000002</v>
      </c>
      <c r="S8" s="6">
        <f>'INPUT by product'!S60</f>
        <v>1560.546509</v>
      </c>
      <c r="T8" s="6">
        <f>'INPUT by product'!T60</f>
        <v>2794.1052810000001</v>
      </c>
      <c r="U8" s="6">
        <f>'INPUT by product'!U60</f>
        <v>2300.418079</v>
      </c>
      <c r="V8" s="6">
        <f>'INPUT by product'!V60</f>
        <v>4029.844196</v>
      </c>
      <c r="W8" s="6"/>
      <c r="X8" s="6">
        <f>'INPUT by product'!X60</f>
        <v>-422.73618799999997</v>
      </c>
      <c r="Y8" s="6">
        <f>'INPUT by product'!Y60</f>
        <v>397.03157999999996</v>
      </c>
      <c r="Z8" s="6">
        <f>'INPUT by product'!Z60</f>
        <v>-873.76416200000017</v>
      </c>
      <c r="AA8" s="6">
        <f>'INPUT by product'!AA60</f>
        <v>-1725.1868220000001</v>
      </c>
      <c r="AB8" s="6">
        <f>'INPUT by product'!AB60</f>
        <v>-1503.536574</v>
      </c>
      <c r="AC8" s="6">
        <f>'INPUT by product'!AC60</f>
        <v>-1812.0632160000002</v>
      </c>
      <c r="AD8" s="6">
        <f>'INPUT by product'!AD60</f>
        <v>-1288.2693280000001</v>
      </c>
      <c r="AE8" s="6">
        <f>'INPUT by product'!AE60</f>
        <v>-2494.29484</v>
      </c>
      <c r="AF8" s="6">
        <f>'INPUT by product'!AF60</f>
        <v>-1986.338851</v>
      </c>
      <c r="AG8" s="6">
        <f>'INPUT by product'!AG60</f>
        <v>-3889.062034</v>
      </c>
      <c r="AH8" s="6"/>
      <c r="AI8" s="6">
        <f>'INPUT by product'!AI60</f>
        <v>1111.5507419999999</v>
      </c>
      <c r="AJ8" s="6">
        <f>'INPUT by product'!AJ60</f>
        <v>996.10767799999996</v>
      </c>
      <c r="AK8" s="6">
        <f>'INPUT by product'!AK60</f>
        <v>1735.6164240000001</v>
      </c>
      <c r="AL8" s="6">
        <f>'INPUT by product'!AL60</f>
        <v>2276.0354340000004</v>
      </c>
      <c r="AM8" s="6">
        <f>'INPUT by product'!AM60</f>
        <v>1978.6546860000001</v>
      </c>
      <c r="AN8" s="6">
        <f>'INPUT by product'!AN60</f>
        <v>2400.6521580000003</v>
      </c>
      <c r="AO8" s="6">
        <f>'INPUT by product'!AO60</f>
        <v>1832.8236899999999</v>
      </c>
      <c r="AP8" s="6">
        <f>'INPUT by product'!AP60</f>
        <v>3093.9157220000002</v>
      </c>
      <c r="AQ8" s="6">
        <f>'INPUT by product'!AQ60</f>
        <v>2614.4973070000001</v>
      </c>
      <c r="AR8" s="6">
        <f>'INPUT by product'!AR60</f>
        <v>4170.6263580000004</v>
      </c>
    </row>
    <row r="9" spans="1:44" s="1" customFormat="1" x14ac:dyDescent="0.25">
      <c r="A9" s="6" t="str">
        <f>'INPUT by product'!A61</f>
        <v>ECCAS</v>
      </c>
      <c r="B9" s="6">
        <f>'INPUT by product'!B61</f>
        <v>16427.191126999998</v>
      </c>
      <c r="C9" s="6">
        <f>'INPUT by product'!C61</f>
        <v>23789.0988</v>
      </c>
      <c r="D9" s="6">
        <f>'INPUT by product'!D61</f>
        <v>37657.480713999998</v>
      </c>
      <c r="E9" s="6">
        <f>'INPUT by product'!E61</f>
        <v>52736.054081999995</v>
      </c>
      <c r="F9" s="6">
        <f>'INPUT by product'!F61</f>
        <v>61080.704776999999</v>
      </c>
      <c r="G9" s="6">
        <f>'INPUT by product'!G61</f>
        <v>100577.08006800001</v>
      </c>
      <c r="H9" s="6">
        <f>'INPUT by product'!H61</f>
        <v>58849.706330999994</v>
      </c>
      <c r="I9" s="6">
        <f>'INPUT by product'!I61</f>
        <v>76943.643979000015</v>
      </c>
      <c r="J9" s="6">
        <f>'INPUT by product'!J61</f>
        <v>95005.946443000008</v>
      </c>
      <c r="K9" s="6">
        <f>'INPUT by product'!K61</f>
        <v>110073.28487500001</v>
      </c>
      <c r="L9" s="6"/>
      <c r="M9" s="6">
        <f>'INPUT by product'!M61</f>
        <v>646.62927200000001</v>
      </c>
      <c r="N9" s="6">
        <f>'INPUT by product'!N61</f>
        <v>378.66949399999999</v>
      </c>
      <c r="O9" s="6">
        <f>'INPUT by product'!O61</f>
        <v>588.70402100000001</v>
      </c>
      <c r="P9" s="6">
        <f>'INPUT by product'!P61</f>
        <v>2402.943659</v>
      </c>
      <c r="Q9" s="6">
        <f>'INPUT by product'!Q61</f>
        <v>1728.817454</v>
      </c>
      <c r="R9" s="6">
        <f>'INPUT by product'!R61</f>
        <v>1942.3876839999998</v>
      </c>
      <c r="S9" s="6">
        <f>'INPUT by product'!S61</f>
        <v>5325.0996879999993</v>
      </c>
      <c r="T9" s="6">
        <f>'INPUT by product'!T61</f>
        <v>5318.3065929999993</v>
      </c>
      <c r="U9" s="6">
        <f>'INPUT by product'!U61</f>
        <v>3599.3342539999999</v>
      </c>
      <c r="V9" s="6">
        <f>'INPUT by product'!V61</f>
        <v>3262.0571439999999</v>
      </c>
      <c r="W9" s="6"/>
      <c r="X9" s="6">
        <f>'INPUT by product'!X61</f>
        <v>15780.561854999998</v>
      </c>
      <c r="Y9" s="6">
        <f>'INPUT by product'!Y61</f>
        <v>23410.429305999998</v>
      </c>
      <c r="Z9" s="6">
        <f>'INPUT by product'!Z61</f>
        <v>37068.776693</v>
      </c>
      <c r="AA9" s="6">
        <f>'INPUT by product'!AA61</f>
        <v>50333.110422999998</v>
      </c>
      <c r="AB9" s="6">
        <f>'INPUT by product'!AB61</f>
        <v>59351.887323000003</v>
      </c>
      <c r="AC9" s="6">
        <f>'INPUT by product'!AC61</f>
        <v>98634.692384000009</v>
      </c>
      <c r="AD9" s="6">
        <f>'INPUT by product'!AD61</f>
        <v>53524.606642999992</v>
      </c>
      <c r="AE9" s="6">
        <f>'INPUT by product'!AE61</f>
        <v>71625.337386000014</v>
      </c>
      <c r="AF9" s="6">
        <f>'INPUT by product'!AF61</f>
        <v>91406.612189000007</v>
      </c>
      <c r="AG9" s="6">
        <f>'INPUT by product'!AG61</f>
        <v>106811.22773100001</v>
      </c>
      <c r="AH9" s="6"/>
      <c r="AI9" s="6">
        <f>'INPUT by product'!AI61</f>
        <v>17073.820398999997</v>
      </c>
      <c r="AJ9" s="6">
        <f>'INPUT by product'!AJ61</f>
        <v>24167.768294000001</v>
      </c>
      <c r="AK9" s="6">
        <f>'INPUT by product'!AK61</f>
        <v>38246.184734999995</v>
      </c>
      <c r="AL9" s="6">
        <f>'INPUT by product'!AL61</f>
        <v>55138.997740999992</v>
      </c>
      <c r="AM9" s="6">
        <f>'INPUT by product'!AM61</f>
        <v>62809.522230999995</v>
      </c>
      <c r="AN9" s="6">
        <f>'INPUT by product'!AN61</f>
        <v>102519.46775200001</v>
      </c>
      <c r="AO9" s="6">
        <f>'INPUT by product'!AO61</f>
        <v>64174.806018999996</v>
      </c>
      <c r="AP9" s="6">
        <f>'INPUT by product'!AP61</f>
        <v>82261.950572000016</v>
      </c>
      <c r="AQ9" s="6">
        <f>'INPUT by product'!AQ61</f>
        <v>98605.280697000009</v>
      </c>
      <c r="AR9" s="6">
        <f>'INPUT by product'!AR61</f>
        <v>113335.34201900002</v>
      </c>
    </row>
    <row r="10" spans="1:44" s="1" customFormat="1" x14ac:dyDescent="0.25">
      <c r="A10" s="6" t="str">
        <f>'INPUT by product'!A62</f>
        <v>ECOWAS</v>
      </c>
      <c r="B10" s="6">
        <f>'INPUT by product'!B62</f>
        <v>24213.129223</v>
      </c>
      <c r="C10" s="6">
        <f>'INPUT by product'!C62</f>
        <v>34690.518223999999</v>
      </c>
      <c r="D10" s="6">
        <f>'INPUT by product'!D62</f>
        <v>46048.180740000003</v>
      </c>
      <c r="E10" s="6">
        <f>'INPUT by product'!E62</f>
        <v>62487.786077999997</v>
      </c>
      <c r="F10" s="6">
        <f>'INPUT by product'!F62</f>
        <v>70826.980742</v>
      </c>
      <c r="G10" s="6">
        <f>'INPUT by product'!G62</f>
        <v>91279.246492999984</v>
      </c>
      <c r="H10" s="6">
        <f>'INPUT by product'!H62</f>
        <v>53062.649783999994</v>
      </c>
      <c r="I10" s="6">
        <f>'INPUT by product'!I62</f>
        <v>81429.374433000005</v>
      </c>
      <c r="J10" s="6">
        <f>'INPUT by product'!J62</f>
        <v>110291.626118</v>
      </c>
      <c r="K10" s="6">
        <f>'INPUT by product'!K62</f>
        <v>111431.792437</v>
      </c>
      <c r="L10" s="6"/>
      <c r="M10" s="6">
        <f>'INPUT by product'!M62</f>
        <v>2898.9412899999998</v>
      </c>
      <c r="N10" s="6">
        <f>'INPUT by product'!N62</f>
        <v>2972.7220389999998</v>
      </c>
      <c r="O10" s="6">
        <f>'INPUT by product'!O62</f>
        <v>4605.3371039999993</v>
      </c>
      <c r="P10" s="6">
        <f>'INPUT by product'!P62</f>
        <v>9628.4892979999986</v>
      </c>
      <c r="Q10" s="6">
        <f>'INPUT by product'!Q62</f>
        <v>11984.946977000001</v>
      </c>
      <c r="R10" s="6">
        <f>'INPUT by product'!R62</f>
        <v>18105.895120999998</v>
      </c>
      <c r="S10" s="6">
        <f>'INPUT by product'!S62</f>
        <v>12285.232667999997</v>
      </c>
      <c r="T10" s="6">
        <f>'INPUT by product'!T62</f>
        <v>15414.41187</v>
      </c>
      <c r="U10" s="6">
        <f>'INPUT by product'!U62</f>
        <v>26464.741661</v>
      </c>
      <c r="V10" s="6">
        <f>'INPUT by product'!V62</f>
        <v>25080.470898999996</v>
      </c>
      <c r="W10" s="6"/>
      <c r="X10" s="6">
        <f>'INPUT by product'!X62</f>
        <v>21314.187933000001</v>
      </c>
      <c r="Y10" s="6">
        <f>'INPUT by product'!Y62</f>
        <v>31717.796184999999</v>
      </c>
      <c r="Z10" s="6">
        <f>'INPUT by product'!Z62</f>
        <v>41442.843636000005</v>
      </c>
      <c r="AA10" s="6">
        <f>'INPUT by product'!AA62</f>
        <v>52859.296779999997</v>
      </c>
      <c r="AB10" s="6">
        <f>'INPUT by product'!AB62</f>
        <v>58842.033765</v>
      </c>
      <c r="AC10" s="6">
        <f>'INPUT by product'!AC62</f>
        <v>73173.35137199999</v>
      </c>
      <c r="AD10" s="6">
        <f>'INPUT by product'!AD62</f>
        <v>40777.417115999997</v>
      </c>
      <c r="AE10" s="6">
        <f>'INPUT by product'!AE62</f>
        <v>66014.962563000008</v>
      </c>
      <c r="AF10" s="6">
        <f>'INPUT by product'!AF62</f>
        <v>83826.884457000007</v>
      </c>
      <c r="AG10" s="6">
        <f>'INPUT by product'!AG62</f>
        <v>86351.321538000004</v>
      </c>
      <c r="AH10" s="6"/>
      <c r="AI10" s="6">
        <f>'INPUT by product'!AI62</f>
        <v>27112.070512999999</v>
      </c>
      <c r="AJ10" s="6">
        <f>'INPUT by product'!AJ62</f>
        <v>37663.240263</v>
      </c>
      <c r="AK10" s="6">
        <f>'INPUT by product'!AK62</f>
        <v>50653.517844000002</v>
      </c>
      <c r="AL10" s="6">
        <f>'INPUT by product'!AL62</f>
        <v>72116.275375999991</v>
      </c>
      <c r="AM10" s="6">
        <f>'INPUT by product'!AM62</f>
        <v>82811.927718999999</v>
      </c>
      <c r="AN10" s="6">
        <f>'INPUT by product'!AN62</f>
        <v>109385.14161399998</v>
      </c>
      <c r="AO10" s="6">
        <f>'INPUT by product'!AO62</f>
        <v>65347.882451999991</v>
      </c>
      <c r="AP10" s="6">
        <f>'INPUT by product'!AP62</f>
        <v>96843.786303000001</v>
      </c>
      <c r="AQ10" s="6">
        <f>'INPUT by product'!AQ62</f>
        <v>136756.36777899999</v>
      </c>
      <c r="AR10" s="6">
        <f>'INPUT by product'!AR62</f>
        <v>136512.263336</v>
      </c>
    </row>
    <row r="11" spans="1:44" s="1" customFormat="1" x14ac:dyDescent="0.25">
      <c r="A11" s="6" t="str">
        <f>'INPUT by product'!A63</f>
        <v>IGAD</v>
      </c>
      <c r="B11" s="6">
        <f>'INPUT by product'!B63</f>
        <v>2328.3634419999998</v>
      </c>
      <c r="C11" s="6">
        <f>'INPUT by product'!C63</f>
        <v>3481.4112139999997</v>
      </c>
      <c r="D11" s="6">
        <f>'INPUT by product'!D63</f>
        <v>4972.7060429999992</v>
      </c>
      <c r="E11" s="6">
        <f>'INPUT by product'!E63</f>
        <v>5550.0357969999995</v>
      </c>
      <c r="F11" s="6">
        <f>'INPUT by product'!F63</f>
        <v>8001.2513529999997</v>
      </c>
      <c r="G11" s="6">
        <f>'INPUT by product'!G63</f>
        <v>12315.442243</v>
      </c>
      <c r="H11" s="6">
        <f>'INPUT by product'!H63</f>
        <v>7189.9097739999997</v>
      </c>
      <c r="I11" s="6">
        <f>'INPUT by product'!I63</f>
        <v>8826.677377</v>
      </c>
      <c r="J11" s="6">
        <f>'INPUT by product'!J63</f>
        <v>12866.490527</v>
      </c>
      <c r="K11" s="6">
        <f>'INPUT by product'!K63</f>
        <v>12719.886833</v>
      </c>
      <c r="L11" s="6"/>
      <c r="M11" s="6">
        <f>'INPUT by product'!M63</f>
        <v>909.31535599999995</v>
      </c>
      <c r="N11" s="6">
        <f>'INPUT by product'!N63</f>
        <v>270.31163099999998</v>
      </c>
      <c r="O11" s="6">
        <f>'INPUT by product'!O63</f>
        <v>1809.5397470000003</v>
      </c>
      <c r="P11" s="6">
        <f>'INPUT by product'!P63</f>
        <v>2803.4397649999996</v>
      </c>
      <c r="Q11" s="6">
        <f>'INPUT by product'!Q63</f>
        <v>2348.5331149999997</v>
      </c>
      <c r="R11" s="6">
        <f>'INPUT by product'!R63</f>
        <v>1589.1724370000002</v>
      </c>
      <c r="S11" s="6">
        <f>'INPUT by product'!S63</f>
        <v>1170.6838970000001</v>
      </c>
      <c r="T11" s="6">
        <f>'INPUT by product'!T63</f>
        <v>2050.0331300000003</v>
      </c>
      <c r="U11" s="6">
        <f>'INPUT by product'!U63</f>
        <v>1251.5694239999998</v>
      </c>
      <c r="V11" s="6">
        <f>'INPUT by product'!V63</f>
        <v>3089.9935809999997</v>
      </c>
      <c r="W11" s="6"/>
      <c r="X11" s="6">
        <f>'INPUT by product'!X63</f>
        <v>1419.0480859999998</v>
      </c>
      <c r="Y11" s="6">
        <f>'INPUT by product'!Y63</f>
        <v>3211.0995829999997</v>
      </c>
      <c r="Z11" s="6">
        <f>'INPUT by product'!Z63</f>
        <v>3163.166295999999</v>
      </c>
      <c r="AA11" s="6">
        <f>'INPUT by product'!AA63</f>
        <v>2746.5960319999999</v>
      </c>
      <c r="AB11" s="6">
        <f>'INPUT by product'!AB63</f>
        <v>5652.7182379999995</v>
      </c>
      <c r="AC11" s="6">
        <f>'INPUT by product'!AC63</f>
        <v>10726.269806</v>
      </c>
      <c r="AD11" s="6">
        <f>'INPUT by product'!AD63</f>
        <v>6019.2258769999999</v>
      </c>
      <c r="AE11" s="6">
        <f>'INPUT by product'!AE63</f>
        <v>6776.6442470000002</v>
      </c>
      <c r="AF11" s="6">
        <f>'INPUT by product'!AF63</f>
        <v>11614.921103000001</v>
      </c>
      <c r="AG11" s="6">
        <f>'INPUT by product'!AG63</f>
        <v>9629.8932520000017</v>
      </c>
      <c r="AH11" s="6"/>
      <c r="AI11" s="6">
        <f>'INPUT by product'!AI63</f>
        <v>3237.6787979999999</v>
      </c>
      <c r="AJ11" s="6">
        <f>'INPUT by product'!AJ63</f>
        <v>3751.7228449999998</v>
      </c>
      <c r="AK11" s="6">
        <f>'INPUT by product'!AK63</f>
        <v>6782.245789999999</v>
      </c>
      <c r="AL11" s="6">
        <f>'INPUT by product'!AL63</f>
        <v>8353.4755619999996</v>
      </c>
      <c r="AM11" s="6">
        <f>'INPUT by product'!AM63</f>
        <v>10349.784468</v>
      </c>
      <c r="AN11" s="6">
        <f>'INPUT by product'!AN63</f>
        <v>13904.614679999999</v>
      </c>
      <c r="AO11" s="6">
        <f>'INPUT by product'!AO63</f>
        <v>8360.5936710000005</v>
      </c>
      <c r="AP11" s="6">
        <f>'INPUT by product'!AP63</f>
        <v>10876.710507</v>
      </c>
      <c r="AQ11" s="6">
        <f>'INPUT by product'!AQ63</f>
        <v>14118.059950999999</v>
      </c>
      <c r="AR11" s="6">
        <f>'INPUT by product'!AR63</f>
        <v>15809.880413999999</v>
      </c>
    </row>
    <row r="12" spans="1:44" s="1" customFormat="1" x14ac:dyDescent="0.25">
      <c r="A12" s="6" t="str">
        <f>'INPUT by product'!A64</f>
        <v>SADC</v>
      </c>
      <c r="B12" s="6">
        <f>'INPUT by product'!B64</f>
        <v>12353.556242000002</v>
      </c>
      <c r="C12" s="6">
        <f>'INPUT by product'!C64</f>
        <v>17011.393639999995</v>
      </c>
      <c r="D12" s="6">
        <f>'INPUT by product'!D64</f>
        <v>26482.105241000005</v>
      </c>
      <c r="E12" s="6">
        <f>'INPUT by product'!E64</f>
        <v>36035.014093999998</v>
      </c>
      <c r="F12" s="6">
        <f>'INPUT by product'!F64</f>
        <v>46823.774815999997</v>
      </c>
      <c r="G12" s="6">
        <f>'INPUT by product'!G64</f>
        <v>75908.931360000017</v>
      </c>
      <c r="H12" s="6">
        <f>'INPUT by product'!H64</f>
        <v>45984.214086999993</v>
      </c>
      <c r="I12" s="6">
        <f>'INPUT by product'!I64</f>
        <v>58884.963348000005</v>
      </c>
      <c r="J12" s="6">
        <f>'INPUT by product'!J64</f>
        <v>70690.925308999998</v>
      </c>
      <c r="K12" s="6">
        <f>'INPUT by product'!K64</f>
        <v>84096.988913000008</v>
      </c>
      <c r="L12" s="6"/>
      <c r="M12" s="6">
        <f>'INPUT by product'!M64</f>
        <v>3997.6003110000001</v>
      </c>
      <c r="N12" s="6">
        <f>'INPUT by product'!N64</f>
        <v>2120.694982</v>
      </c>
      <c r="O12" s="6">
        <f>'INPUT by product'!O64</f>
        <v>6613.1037630000001</v>
      </c>
      <c r="P12" s="6">
        <f>'INPUT by product'!P64</f>
        <v>12538.229083999999</v>
      </c>
      <c r="Q12" s="6">
        <f>'INPUT by product'!Q64</f>
        <v>7968.7811409999995</v>
      </c>
      <c r="R12" s="6">
        <f>'INPUT by product'!R64</f>
        <v>11531.936081000002</v>
      </c>
      <c r="S12" s="6">
        <f>'INPUT by product'!S64</f>
        <v>8110.6068060000007</v>
      </c>
      <c r="T12" s="6">
        <f>'INPUT by product'!T64</f>
        <v>11465.446026</v>
      </c>
      <c r="U12" s="6">
        <f>'INPUT by product'!U64</f>
        <v>14404.338107</v>
      </c>
      <c r="V12" s="6">
        <f>'INPUT by product'!V64</f>
        <v>18239.929569</v>
      </c>
      <c r="W12" s="6"/>
      <c r="X12" s="6">
        <f>'INPUT by product'!X64</f>
        <v>8355.9559310000022</v>
      </c>
      <c r="Y12" s="6">
        <f>'INPUT by product'!Y64</f>
        <v>14890.698657999994</v>
      </c>
      <c r="Z12" s="6">
        <f>'INPUT by product'!Z64</f>
        <v>19869.001478000006</v>
      </c>
      <c r="AA12" s="6">
        <f>'INPUT by product'!AA64</f>
        <v>23496.78501</v>
      </c>
      <c r="AB12" s="6">
        <f>'INPUT by product'!AB64</f>
        <v>38854.993674999998</v>
      </c>
      <c r="AC12" s="6">
        <f>'INPUT by product'!AC64</f>
        <v>64376.995279000017</v>
      </c>
      <c r="AD12" s="6">
        <f>'INPUT by product'!AD64</f>
        <v>37873.60728099999</v>
      </c>
      <c r="AE12" s="6">
        <f>'INPUT by product'!AE64</f>
        <v>47419.517322000007</v>
      </c>
      <c r="AF12" s="6">
        <f>'INPUT by product'!AF64</f>
        <v>56286.587201999995</v>
      </c>
      <c r="AG12" s="6">
        <f>'INPUT by product'!AG64</f>
        <v>65857.059344000008</v>
      </c>
      <c r="AH12" s="6"/>
      <c r="AI12" s="6">
        <f>'INPUT by product'!AI64</f>
        <v>16351.156553000003</v>
      </c>
      <c r="AJ12" s="6">
        <f>'INPUT by product'!AJ64</f>
        <v>19132.088621999996</v>
      </c>
      <c r="AK12" s="6">
        <f>'INPUT by product'!AK64</f>
        <v>33095.209004000004</v>
      </c>
      <c r="AL12" s="6">
        <f>'INPUT by product'!AL64</f>
        <v>48573.243177999997</v>
      </c>
      <c r="AM12" s="6">
        <f>'INPUT by product'!AM64</f>
        <v>54792.555956999997</v>
      </c>
      <c r="AN12" s="6">
        <f>'INPUT by product'!AN64</f>
        <v>87440.867441000024</v>
      </c>
      <c r="AO12" s="6">
        <f>'INPUT by product'!AO64</f>
        <v>54094.820892999996</v>
      </c>
      <c r="AP12" s="6">
        <f>'INPUT by product'!AP64</f>
        <v>70350.40937400001</v>
      </c>
      <c r="AQ12" s="6">
        <f>'INPUT by product'!AQ64</f>
        <v>85095.263416000002</v>
      </c>
      <c r="AR12" s="6">
        <f>'INPUT by product'!AR64</f>
        <v>102336.91848200001</v>
      </c>
    </row>
    <row r="15" spans="1:44" x14ac:dyDescent="0.25">
      <c r="B15" t="s">
        <v>62</v>
      </c>
      <c r="M15" t="s">
        <v>58</v>
      </c>
      <c r="X15" t="s">
        <v>58</v>
      </c>
      <c r="AI15" t="s">
        <v>58</v>
      </c>
    </row>
    <row r="16" spans="1:44" x14ac:dyDescent="0.25">
      <c r="B16" s="12">
        <v>2002</v>
      </c>
      <c r="C16" s="12">
        <v>2003</v>
      </c>
      <c r="D16" s="12">
        <v>2004</v>
      </c>
      <c r="E16" s="12">
        <v>2005</v>
      </c>
      <c r="F16" s="12">
        <v>2006</v>
      </c>
      <c r="G16" s="12">
        <v>2007</v>
      </c>
      <c r="H16" s="12">
        <v>2008</v>
      </c>
      <c r="I16" s="12">
        <v>2009</v>
      </c>
      <c r="J16" s="12">
        <v>2010</v>
      </c>
      <c r="K16" s="12">
        <v>2011</v>
      </c>
      <c r="M16" s="12">
        <v>2002</v>
      </c>
      <c r="N16" s="12">
        <v>2003</v>
      </c>
      <c r="O16" s="12">
        <v>2004</v>
      </c>
      <c r="P16" s="12">
        <v>2005</v>
      </c>
      <c r="Q16" s="12">
        <v>2006</v>
      </c>
      <c r="R16" s="12">
        <v>2007</v>
      </c>
      <c r="S16" s="12">
        <v>2008</v>
      </c>
      <c r="T16" s="12">
        <v>2009</v>
      </c>
      <c r="U16" s="12">
        <v>2010</v>
      </c>
      <c r="V16" s="12">
        <v>2011</v>
      </c>
      <c r="X16" s="12">
        <v>2002</v>
      </c>
      <c r="Y16" s="12">
        <v>2003</v>
      </c>
      <c r="Z16" s="12">
        <v>2004</v>
      </c>
      <c r="AA16" s="12">
        <v>2005</v>
      </c>
      <c r="AB16" s="12">
        <v>2006</v>
      </c>
      <c r="AC16" s="12">
        <v>2007</v>
      </c>
      <c r="AD16" s="12">
        <v>2008</v>
      </c>
      <c r="AE16" s="12">
        <v>2009</v>
      </c>
      <c r="AF16" s="12">
        <v>2010</v>
      </c>
      <c r="AG16" s="12">
        <v>2011</v>
      </c>
      <c r="AI16" s="12">
        <v>2002</v>
      </c>
      <c r="AJ16" s="12">
        <v>2003</v>
      </c>
      <c r="AK16" s="12">
        <v>2004</v>
      </c>
      <c r="AL16" s="12">
        <v>2005</v>
      </c>
      <c r="AM16" s="12">
        <v>2006</v>
      </c>
      <c r="AN16" s="12">
        <v>2007</v>
      </c>
      <c r="AO16" s="12">
        <v>2008</v>
      </c>
      <c r="AP16" s="12">
        <v>2009</v>
      </c>
      <c r="AQ16" s="12">
        <v>2010</v>
      </c>
      <c r="AR16" s="12">
        <v>2011</v>
      </c>
    </row>
    <row r="17" spans="1:44" s="14" customFormat="1" x14ac:dyDescent="0.25">
      <c r="A17" s="16" t="s">
        <v>6</v>
      </c>
      <c r="B17" s="14">
        <f t="shared" ref="B17:K17" si="0">B5/B$4</f>
        <v>0.12375702679190163</v>
      </c>
      <c r="C17" s="14">
        <f t="shared" si="0"/>
        <v>0.13137897556927541</v>
      </c>
      <c r="D17" s="14">
        <f t="shared" si="0"/>
        <v>0.1374345006770317</v>
      </c>
      <c r="E17" s="14">
        <f t="shared" si="0"/>
        <v>0.13845884613764078</v>
      </c>
      <c r="F17" s="14">
        <f t="shared" si="0"/>
        <v>0.15107520023927476</v>
      </c>
      <c r="G17" s="14">
        <f t="shared" si="0"/>
        <v>0.14184348908644803</v>
      </c>
      <c r="H17" s="14">
        <f t="shared" si="0"/>
        <v>0.13899471126962892</v>
      </c>
      <c r="I17" s="14">
        <f t="shared" si="0"/>
        <v>0.14741968707679537</v>
      </c>
      <c r="J17" s="14">
        <f t="shared" si="0"/>
        <v>0.13042122399049735</v>
      </c>
      <c r="K17" s="14">
        <f t="shared" si="0"/>
        <v>0.11554504594130624</v>
      </c>
      <c r="M17" s="14">
        <f t="shared" ref="M17:V17" si="1">M5/M$4</f>
        <v>1.5976599867265281E-2</v>
      </c>
      <c r="N17" s="14">
        <f t="shared" si="1"/>
        <v>9.2499162023875706E-3</v>
      </c>
      <c r="O17" s="14">
        <f t="shared" si="1"/>
        <v>1.5277835450026955E-2</v>
      </c>
      <c r="P17" s="14">
        <f t="shared" si="1"/>
        <v>2.0667660436914096E-2</v>
      </c>
      <c r="Q17" s="14">
        <f t="shared" si="1"/>
        <v>1.7855451506680449E-2</v>
      </c>
      <c r="R17" s="14">
        <f t="shared" si="1"/>
        <v>1.6418811999995862E-2</v>
      </c>
      <c r="S17" s="14">
        <f t="shared" si="1"/>
        <v>2.0887508898096464E-2</v>
      </c>
      <c r="T17" s="14">
        <f t="shared" si="1"/>
        <v>2.0454459429032738E-2</v>
      </c>
      <c r="U17" s="14">
        <f t="shared" si="1"/>
        <v>2.1200628689806694E-2</v>
      </c>
      <c r="V17" s="14">
        <f t="shared" si="1"/>
        <v>2.6963510156546844E-2</v>
      </c>
      <c r="X17" s="14">
        <f t="shared" ref="X17:AG17" si="2">X5/X$4</f>
        <v>-1.1073763527731919</v>
      </c>
      <c r="Y17" s="14">
        <f t="shared" si="2"/>
        <v>-1.115409806488094</v>
      </c>
      <c r="Z17" s="14">
        <f t="shared" si="2"/>
        <v>-0.96465961598188255</v>
      </c>
      <c r="AA17" s="14">
        <f t="shared" si="2"/>
        <v>-2.0641811809905914</v>
      </c>
      <c r="AB17" s="14">
        <f t="shared" si="2"/>
        <v>-1.1637524396595884</v>
      </c>
      <c r="AC17" s="14">
        <f t="shared" si="2"/>
        <v>-1.5724461008263257</v>
      </c>
      <c r="AD17" s="14">
        <f t="shared" si="2"/>
        <v>-1.3609645669643722</v>
      </c>
      <c r="AE17" s="14">
        <f t="shared" si="2"/>
        <v>-0.873257607793823</v>
      </c>
      <c r="AF17" s="14">
        <f t="shared" si="2"/>
        <v>-0.55479674682491686</v>
      </c>
      <c r="AG17" s="14">
        <f t="shared" si="2"/>
        <v>0.47136907967003655</v>
      </c>
      <c r="AI17" s="14">
        <f t="shared" ref="AI17:AR17" si="3">AI5/AI$4</f>
        <v>6.7399901487887812E-2</v>
      </c>
      <c r="AJ17" s="14">
        <f t="shared" si="3"/>
        <v>6.7169636476734351E-2</v>
      </c>
      <c r="AK17" s="14">
        <f t="shared" si="3"/>
        <v>7.2772588667308666E-2</v>
      </c>
      <c r="AL17" s="14">
        <f t="shared" si="3"/>
        <v>7.7945200873131254E-2</v>
      </c>
      <c r="AM17" s="14">
        <f t="shared" si="3"/>
        <v>8.0910757523118521E-2</v>
      </c>
      <c r="AN17" s="14">
        <f t="shared" si="3"/>
        <v>7.6749888993210322E-2</v>
      </c>
      <c r="AO17" s="14">
        <f t="shared" si="3"/>
        <v>7.7520876845451503E-2</v>
      </c>
      <c r="AP17" s="14">
        <f t="shared" si="3"/>
        <v>7.9726809303781995E-2</v>
      </c>
      <c r="AQ17" s="14">
        <f t="shared" si="3"/>
        <v>7.1081702868304633E-2</v>
      </c>
      <c r="AR17" s="14">
        <f t="shared" si="3"/>
        <v>7.6157051234394105E-2</v>
      </c>
    </row>
    <row r="19" spans="1:44" x14ac:dyDescent="0.25">
      <c r="B19" t="s">
        <v>59</v>
      </c>
      <c r="M19" t="s">
        <v>59</v>
      </c>
      <c r="X19" t="s">
        <v>59</v>
      </c>
      <c r="AI19" t="s">
        <v>59</v>
      </c>
    </row>
    <row r="20" spans="1:44" x14ac:dyDescent="0.25">
      <c r="B20" s="12">
        <v>2002</v>
      </c>
      <c r="C20" s="12">
        <v>2003</v>
      </c>
      <c r="D20" s="12">
        <v>2004</v>
      </c>
      <c r="E20" s="12">
        <v>2005</v>
      </c>
      <c r="F20" s="12">
        <v>2006</v>
      </c>
      <c r="G20" s="12">
        <v>2007</v>
      </c>
      <c r="H20" s="12">
        <v>2008</v>
      </c>
      <c r="I20" s="12">
        <v>2009</v>
      </c>
      <c r="J20" s="12">
        <v>2010</v>
      </c>
      <c r="K20" s="12">
        <v>2011</v>
      </c>
      <c r="M20" s="12">
        <v>2002</v>
      </c>
      <c r="N20" s="12">
        <v>2003</v>
      </c>
      <c r="O20" s="12">
        <v>2004</v>
      </c>
      <c r="P20" s="12">
        <v>2005</v>
      </c>
      <c r="Q20" s="12">
        <v>2006</v>
      </c>
      <c r="R20" s="12">
        <v>2007</v>
      </c>
      <c r="S20" s="12">
        <v>2008</v>
      </c>
      <c r="T20" s="12">
        <v>2009</v>
      </c>
      <c r="U20" s="12">
        <v>2010</v>
      </c>
      <c r="V20" s="12">
        <v>2011</v>
      </c>
      <c r="X20" s="12">
        <v>2002</v>
      </c>
      <c r="Y20" s="12">
        <v>2003</v>
      </c>
      <c r="Z20" s="12">
        <v>2004</v>
      </c>
      <c r="AA20" s="12">
        <v>2005</v>
      </c>
      <c r="AB20" s="12">
        <v>2006</v>
      </c>
      <c r="AC20" s="12">
        <v>2007</v>
      </c>
      <c r="AD20" s="12">
        <v>2008</v>
      </c>
      <c r="AE20" s="12">
        <v>2009</v>
      </c>
      <c r="AF20" s="12">
        <v>2010</v>
      </c>
      <c r="AG20" s="12">
        <v>2011</v>
      </c>
      <c r="AI20" s="12">
        <v>2002</v>
      </c>
      <c r="AJ20" s="12">
        <v>2003</v>
      </c>
      <c r="AK20" s="12">
        <v>2004</v>
      </c>
      <c r="AL20" s="12">
        <v>2005</v>
      </c>
      <c r="AM20" s="12">
        <v>2006</v>
      </c>
      <c r="AN20" s="12">
        <v>2007</v>
      </c>
      <c r="AO20" s="12">
        <v>2008</v>
      </c>
      <c r="AP20" s="12">
        <v>2009</v>
      </c>
      <c r="AQ20" s="12">
        <v>2010</v>
      </c>
      <c r="AR20" s="12">
        <v>2011</v>
      </c>
    </row>
    <row r="21" spans="1:44" s="14" customFormat="1" x14ac:dyDescent="0.25">
      <c r="A21" s="16" t="s">
        <v>5</v>
      </c>
      <c r="B21" s="14">
        <f t="shared" ref="B21:K21" si="4">B4/B$5</f>
        <v>8.0803492611494896</v>
      </c>
      <c r="C21" s="14">
        <f t="shared" si="4"/>
        <v>7.6115679519262613</v>
      </c>
      <c r="D21" s="14">
        <f t="shared" si="4"/>
        <v>7.276193350823748</v>
      </c>
      <c r="E21" s="14">
        <f t="shared" si="4"/>
        <v>7.2223626578969782</v>
      </c>
      <c r="F21" s="14">
        <f t="shared" si="4"/>
        <v>6.6192200865276867</v>
      </c>
      <c r="G21" s="14">
        <f t="shared" si="4"/>
        <v>7.0500239837624079</v>
      </c>
      <c r="H21" s="14">
        <f t="shared" si="4"/>
        <v>7.1945183443717493</v>
      </c>
      <c r="I21" s="14">
        <f t="shared" si="4"/>
        <v>6.7833545154594566</v>
      </c>
      <c r="J21" s="14">
        <f t="shared" si="4"/>
        <v>7.6674636949647184</v>
      </c>
      <c r="K21" s="14">
        <f t="shared" si="4"/>
        <v>8.6546332804954087</v>
      </c>
      <c r="M21" s="14">
        <f t="shared" ref="M21:V21" si="5">M4/M$5</f>
        <v>62.591540647451311</v>
      </c>
      <c r="N21" s="14">
        <f t="shared" si="5"/>
        <v>108.10908749009876</v>
      </c>
      <c r="O21" s="14">
        <f t="shared" si="5"/>
        <v>65.454298370404018</v>
      </c>
      <c r="P21" s="14">
        <f t="shared" si="5"/>
        <v>48.384770160725104</v>
      </c>
      <c r="Q21" s="14">
        <f t="shared" si="5"/>
        <v>56.005304577476487</v>
      </c>
      <c r="R21" s="14">
        <f t="shared" si="5"/>
        <v>60.905746408464388</v>
      </c>
      <c r="S21" s="14">
        <f t="shared" si="5"/>
        <v>47.875503243526218</v>
      </c>
      <c r="T21" s="14">
        <f t="shared" si="5"/>
        <v>48.889094501349454</v>
      </c>
      <c r="U21" s="14">
        <f t="shared" si="5"/>
        <v>47.168412533011441</v>
      </c>
      <c r="V21" s="14">
        <f t="shared" si="5"/>
        <v>37.087159431176509</v>
      </c>
      <c r="X21" s="14">
        <f t="shared" ref="X21:AG21" si="6">X4/X$5</f>
        <v>-0.90303535694591053</v>
      </c>
      <c r="Y21" s="14">
        <f t="shared" si="6"/>
        <v>-0.89653147586045911</v>
      </c>
      <c r="Z21" s="14">
        <f t="shared" si="6"/>
        <v>-1.0366350818803025</v>
      </c>
      <c r="AA21" s="14">
        <f t="shared" si="6"/>
        <v>-0.4844535979734611</v>
      </c>
      <c r="AB21" s="14">
        <f t="shared" si="6"/>
        <v>-0.85928928346007349</v>
      </c>
      <c r="AC21" s="14">
        <f t="shared" si="6"/>
        <v>-0.63595184564640828</v>
      </c>
      <c r="AD21" s="14">
        <f t="shared" si="6"/>
        <v>-0.73477298694887938</v>
      </c>
      <c r="AE21" s="14">
        <f t="shared" si="6"/>
        <v>-1.1451374612428238</v>
      </c>
      <c r="AF21" s="14">
        <f t="shared" si="6"/>
        <v>-1.8024619028914037</v>
      </c>
      <c r="AG21" s="14">
        <f t="shared" si="6"/>
        <v>2.1214798405954221</v>
      </c>
      <c r="AI21" s="14">
        <f t="shared" ref="AI21:AR21" si="7">AI4/AI$5</f>
        <v>14.836816937777074</v>
      </c>
      <c r="AJ21" s="14">
        <f t="shared" si="7"/>
        <v>14.887679202289142</v>
      </c>
      <c r="AK21" s="14">
        <f t="shared" si="7"/>
        <v>13.741437790150041</v>
      </c>
      <c r="AL21" s="14">
        <f t="shared" si="7"/>
        <v>12.8295262414894</v>
      </c>
      <c r="AM21" s="14">
        <f t="shared" si="7"/>
        <v>12.359295977599411</v>
      </c>
      <c r="AN21" s="14">
        <f t="shared" si="7"/>
        <v>13.029334805793205</v>
      </c>
      <c r="AO21" s="14">
        <f t="shared" si="7"/>
        <v>12.899750888959076</v>
      </c>
      <c r="AP21" s="14">
        <f t="shared" si="7"/>
        <v>12.542832313653911</v>
      </c>
      <c r="AQ21" s="14">
        <f t="shared" si="7"/>
        <v>14.068318000945085</v>
      </c>
      <c r="AR21" s="14">
        <f t="shared" si="7"/>
        <v>13.130760498095272</v>
      </c>
    </row>
    <row r="22" spans="1:44" s="14" customFormat="1" x14ac:dyDescent="0.25">
      <c r="A22" s="16" t="s">
        <v>6</v>
      </c>
      <c r="B22" s="14">
        <f t="shared" ref="B22:K22" si="8">B5/B$5</f>
        <v>1</v>
      </c>
      <c r="C22" s="14">
        <f t="shared" si="8"/>
        <v>1</v>
      </c>
      <c r="D22" s="14">
        <f t="shared" si="8"/>
        <v>1</v>
      </c>
      <c r="E22" s="14">
        <f t="shared" si="8"/>
        <v>1</v>
      </c>
      <c r="F22" s="14">
        <f t="shared" si="8"/>
        <v>1</v>
      </c>
      <c r="G22" s="14">
        <f t="shared" si="8"/>
        <v>1</v>
      </c>
      <c r="H22" s="14">
        <f t="shared" si="8"/>
        <v>1</v>
      </c>
      <c r="I22" s="14">
        <f t="shared" si="8"/>
        <v>1</v>
      </c>
      <c r="J22" s="14">
        <f t="shared" si="8"/>
        <v>1</v>
      </c>
      <c r="K22" s="14">
        <f t="shared" si="8"/>
        <v>1</v>
      </c>
      <c r="M22" s="14">
        <f t="shared" ref="M22:V22" si="9">M5/M$5</f>
        <v>1</v>
      </c>
      <c r="N22" s="14">
        <f t="shared" si="9"/>
        <v>1</v>
      </c>
      <c r="O22" s="14">
        <f t="shared" si="9"/>
        <v>1</v>
      </c>
      <c r="P22" s="14">
        <f t="shared" si="9"/>
        <v>1</v>
      </c>
      <c r="Q22" s="14">
        <f t="shared" si="9"/>
        <v>1</v>
      </c>
      <c r="R22" s="14">
        <f t="shared" si="9"/>
        <v>1</v>
      </c>
      <c r="S22" s="14">
        <f t="shared" si="9"/>
        <v>1</v>
      </c>
      <c r="T22" s="14">
        <f t="shared" si="9"/>
        <v>1</v>
      </c>
      <c r="U22" s="14">
        <f t="shared" si="9"/>
        <v>1</v>
      </c>
      <c r="V22" s="14">
        <f t="shared" si="9"/>
        <v>1</v>
      </c>
      <c r="X22" s="14">
        <f t="shared" ref="X22:AG22" si="10">X5/X$5</f>
        <v>1</v>
      </c>
      <c r="Y22" s="14">
        <f t="shared" si="10"/>
        <v>1</v>
      </c>
      <c r="Z22" s="14">
        <f t="shared" si="10"/>
        <v>1</v>
      </c>
      <c r="AA22" s="14">
        <f t="shared" si="10"/>
        <v>1</v>
      </c>
      <c r="AB22" s="14">
        <f t="shared" si="10"/>
        <v>1</v>
      </c>
      <c r="AC22" s="14">
        <f t="shared" si="10"/>
        <v>1</v>
      </c>
      <c r="AD22" s="14">
        <f t="shared" si="10"/>
        <v>1</v>
      </c>
      <c r="AE22" s="14">
        <f t="shared" si="10"/>
        <v>1</v>
      </c>
      <c r="AF22" s="14">
        <f t="shared" si="10"/>
        <v>1</v>
      </c>
      <c r="AG22" s="14">
        <f t="shared" si="10"/>
        <v>1</v>
      </c>
      <c r="AI22" s="14">
        <f t="shared" ref="AI22:AR22" si="11">AI5/AI$5</f>
        <v>1</v>
      </c>
      <c r="AJ22" s="14">
        <f t="shared" si="11"/>
        <v>1</v>
      </c>
      <c r="AK22" s="14">
        <f t="shared" si="11"/>
        <v>1</v>
      </c>
      <c r="AL22" s="14">
        <f t="shared" si="11"/>
        <v>1</v>
      </c>
      <c r="AM22" s="14">
        <f t="shared" si="11"/>
        <v>1</v>
      </c>
      <c r="AN22" s="14">
        <f t="shared" si="11"/>
        <v>1</v>
      </c>
      <c r="AO22" s="14">
        <f t="shared" si="11"/>
        <v>1</v>
      </c>
      <c r="AP22" s="14">
        <f t="shared" si="11"/>
        <v>1</v>
      </c>
      <c r="AQ22" s="14">
        <f t="shared" si="11"/>
        <v>1</v>
      </c>
      <c r="AR22" s="14">
        <f t="shared" si="11"/>
        <v>1</v>
      </c>
    </row>
    <row r="23" spans="1:44" s="14" customFormat="1" x14ac:dyDescent="0.25">
      <c r="A23" s="16" t="s">
        <v>7</v>
      </c>
      <c r="B23" s="14">
        <f t="shared" ref="B23:K23" si="12">B6/B$5</f>
        <v>0.50963433199524655</v>
      </c>
      <c r="C23" s="14">
        <f t="shared" si="12"/>
        <v>0.52912108079498799</v>
      </c>
      <c r="D23" s="14">
        <f t="shared" si="12"/>
        <v>0.52416292616234406</v>
      </c>
      <c r="E23" s="14">
        <f t="shared" si="12"/>
        <v>0.53666426505490172</v>
      </c>
      <c r="F23" s="14">
        <f t="shared" si="12"/>
        <v>0.53426850886531219</v>
      </c>
      <c r="G23" s="14">
        <f t="shared" si="12"/>
        <v>0.51151782397113132</v>
      </c>
      <c r="H23" s="14">
        <f t="shared" si="12"/>
        <v>0.50252579118505036</v>
      </c>
      <c r="I23" s="14">
        <f t="shared" si="12"/>
        <v>0.52501127720751861</v>
      </c>
      <c r="J23" s="14">
        <f t="shared" si="12"/>
        <v>0.48404646979837512</v>
      </c>
      <c r="K23" s="14">
        <f t="shared" si="12"/>
        <v>0.53382362633157676</v>
      </c>
      <c r="M23" s="14">
        <f t="shared" ref="M23:V23" si="13">M6/M$5</f>
        <v>0.59463498773134837</v>
      </c>
      <c r="N23" s="14">
        <f t="shared" si="13"/>
        <v>0.73298779772417</v>
      </c>
      <c r="O23" s="14">
        <f t="shared" si="13"/>
        <v>0.64377980797998535</v>
      </c>
      <c r="P23" s="14">
        <f t="shared" si="13"/>
        <v>0.60039651692411999</v>
      </c>
      <c r="Q23" s="14">
        <f t="shared" si="13"/>
        <v>0.70721347012898472</v>
      </c>
      <c r="R23" s="14">
        <f t="shared" si="13"/>
        <v>0.70274828341910889</v>
      </c>
      <c r="S23" s="14">
        <f t="shared" si="13"/>
        <v>0.6200293847969337</v>
      </c>
      <c r="T23" s="14">
        <f t="shared" si="13"/>
        <v>0.63876917873478589</v>
      </c>
      <c r="U23" s="14">
        <f t="shared" si="13"/>
        <v>0.655347319348346</v>
      </c>
      <c r="V23" s="14">
        <f t="shared" si="13"/>
        <v>0.66191597199750307</v>
      </c>
      <c r="X23" s="14">
        <f t="shared" ref="X23:AG23" si="14">X6/X$5</f>
        <v>0.49562631705650856</v>
      </c>
      <c r="Y23" s="14">
        <f t="shared" si="14"/>
        <v>0.51186176628035363</v>
      </c>
      <c r="Z23" s="14">
        <f t="shared" si="14"/>
        <v>0.50707136541332298</v>
      </c>
      <c r="AA23" s="14">
        <f t="shared" si="14"/>
        <v>0.52473170851784356</v>
      </c>
      <c r="AB23" s="14">
        <f t="shared" si="14"/>
        <v>0.50807954234500452</v>
      </c>
      <c r="AC23" s="14">
        <f t="shared" si="14"/>
        <v>0.4842265237528699</v>
      </c>
      <c r="AD23" s="14">
        <f t="shared" si="14"/>
        <v>0.47962270197677764</v>
      </c>
      <c r="AE23" s="14">
        <f t="shared" si="14"/>
        <v>0.5035907153114999</v>
      </c>
      <c r="AF23" s="14">
        <f t="shared" si="14"/>
        <v>0.44297894236406493</v>
      </c>
      <c r="AG23" s="14">
        <f t="shared" si="14"/>
        <v>0.504390893401789</v>
      </c>
      <c r="AI23" s="14">
        <f t="shared" ref="AI23:AR23" si="15">AI6/AI$5</f>
        <v>0.52016985999174958</v>
      </c>
      <c r="AJ23" s="14">
        <f t="shared" si="15"/>
        <v>0.54388121536785705</v>
      </c>
      <c r="AK23" s="14">
        <f t="shared" si="15"/>
        <v>0.53745576854283716</v>
      </c>
      <c r="AL23" s="14">
        <f t="shared" si="15"/>
        <v>0.54534590404204963</v>
      </c>
      <c r="AM23" s="14">
        <f t="shared" si="15"/>
        <v>0.55436966110008545</v>
      </c>
      <c r="AN23" s="14">
        <f t="shared" si="15"/>
        <v>0.53274911201629471</v>
      </c>
      <c r="AO23" s="14">
        <f t="shared" si="15"/>
        <v>0.51900487417781282</v>
      </c>
      <c r="AP23" s="14">
        <f t="shared" si="15"/>
        <v>0.54057177106025811</v>
      </c>
      <c r="AQ23" s="14">
        <f t="shared" si="15"/>
        <v>0.51180458226690195</v>
      </c>
      <c r="AR23" s="14">
        <f t="shared" si="15"/>
        <v>0.55398918009781251</v>
      </c>
    </row>
    <row r="24" spans="1:44" s="14" customFormat="1" x14ac:dyDescent="0.25">
      <c r="A24" s="16" t="s">
        <v>8</v>
      </c>
      <c r="B24" s="14">
        <f t="shared" ref="B24:K24" si="16">B7/B$5</f>
        <v>0.22223975371916119</v>
      </c>
      <c r="C24" s="14">
        <f t="shared" si="16"/>
        <v>0.2247205798018635</v>
      </c>
      <c r="D24" s="14">
        <f t="shared" si="16"/>
        <v>0.23463751838503832</v>
      </c>
      <c r="E24" s="14">
        <f t="shared" si="16"/>
        <v>0.23996310839139334</v>
      </c>
      <c r="F24" s="14">
        <f t="shared" si="16"/>
        <v>0.24054152983139954</v>
      </c>
      <c r="G24" s="14">
        <f t="shared" si="16"/>
        <v>0.23890992119927046</v>
      </c>
      <c r="H24" s="14">
        <f t="shared" si="16"/>
        <v>0.24445548932107086</v>
      </c>
      <c r="I24" s="14">
        <f t="shared" si="16"/>
        <v>0.22984199824314511</v>
      </c>
      <c r="J24" s="14">
        <f t="shared" si="16"/>
        <v>0.13707093984447069</v>
      </c>
      <c r="K24" s="14">
        <f t="shared" si="16"/>
        <v>0.22373422076608543</v>
      </c>
      <c r="M24" s="14">
        <f t="shared" ref="M24:V24" si="17">M7/M$5</f>
        <v>0.24773534571159572</v>
      </c>
      <c r="N24" s="14">
        <f t="shared" si="17"/>
        <v>0.24642318951539957</v>
      </c>
      <c r="O24" s="14">
        <f t="shared" si="17"/>
        <v>0.30032958163953322</v>
      </c>
      <c r="P24" s="14">
        <f t="shared" si="17"/>
        <v>0.30083230780142067</v>
      </c>
      <c r="Q24" s="14">
        <f t="shared" si="17"/>
        <v>0.25137928939135118</v>
      </c>
      <c r="R24" s="14">
        <f t="shared" si="17"/>
        <v>0.19778031674812027</v>
      </c>
      <c r="S24" s="14">
        <f t="shared" si="17"/>
        <v>0.17497019132778069</v>
      </c>
      <c r="T24" s="14">
        <f t="shared" si="17"/>
        <v>0.20145279182921302</v>
      </c>
      <c r="U24" s="14">
        <f t="shared" si="17"/>
        <v>0.13780146452552536</v>
      </c>
      <c r="V24" s="14">
        <f t="shared" si="17"/>
        <v>0.18348503956039816</v>
      </c>
      <c r="X24" s="14">
        <f t="shared" ref="X24:AG24" si="18">X7/X$5</f>
        <v>0.21803810809173452</v>
      </c>
      <c r="Y24" s="14">
        <f t="shared" si="18"/>
        <v>0.22288324130700565</v>
      </c>
      <c r="Z24" s="14">
        <f t="shared" si="18"/>
        <v>0.22525105158552383</v>
      </c>
      <c r="AA24" s="14">
        <f t="shared" si="18"/>
        <v>0.22856659968468598</v>
      </c>
      <c r="AB24" s="14">
        <f t="shared" si="18"/>
        <v>0.23890037347623985</v>
      </c>
      <c r="AC24" s="14">
        <f t="shared" si="18"/>
        <v>0.24477969940392957</v>
      </c>
      <c r="AD24" s="14">
        <f t="shared" si="18"/>
        <v>0.25799914300591265</v>
      </c>
      <c r="AE24" s="14">
        <f t="shared" si="18"/>
        <v>0.23518767309301669</v>
      </c>
      <c r="AF24" s="14">
        <f t="shared" si="18"/>
        <v>0.13689580444695537</v>
      </c>
      <c r="AG24" s="14">
        <f t="shared" si="18"/>
        <v>0.23298257510693937</v>
      </c>
      <c r="AI24" s="14">
        <f t="shared" ref="AI24:AR24" si="19">AI7/AI$5</f>
        <v>0.22539984137845706</v>
      </c>
      <c r="AJ24" s="14">
        <f t="shared" si="19"/>
        <v>0.22629186836126833</v>
      </c>
      <c r="AK24" s="14">
        <f t="shared" si="19"/>
        <v>0.24193777758944265</v>
      </c>
      <c r="AL24" s="14">
        <f t="shared" si="19"/>
        <v>0.24825474095129357</v>
      </c>
      <c r="AM24" s="14">
        <f t="shared" si="19"/>
        <v>0.24180118754681754</v>
      </c>
      <c r="AN24" s="14">
        <f t="shared" si="19"/>
        <v>0.23434352271962047</v>
      </c>
      <c r="AO24" s="14">
        <f t="shared" si="19"/>
        <v>0.23471064699573405</v>
      </c>
      <c r="AP24" s="14">
        <f t="shared" si="19"/>
        <v>0.22595875087344694</v>
      </c>
      <c r="AQ24" s="14">
        <f t="shared" si="19"/>
        <v>0.13718931629333841</v>
      </c>
      <c r="AR24" s="14">
        <f t="shared" si="19"/>
        <v>0.21739779977675416</v>
      </c>
    </row>
    <row r="25" spans="1:44" s="14" customFormat="1" x14ac:dyDescent="0.25">
      <c r="A25" s="16" t="s">
        <v>9</v>
      </c>
      <c r="B25" s="14">
        <f t="shared" ref="B25:K25" si="20">B8/B$5</f>
        <v>3.9977441588026023E-3</v>
      </c>
      <c r="C25" s="14">
        <f t="shared" si="20"/>
        <v>5.7819544751593569E-3</v>
      </c>
      <c r="D25" s="14">
        <f t="shared" si="20"/>
        <v>2.5340197098900862E-3</v>
      </c>
      <c r="E25" s="14">
        <f t="shared" si="20"/>
        <v>1.2184532082988562E-3</v>
      </c>
      <c r="F25" s="14">
        <f t="shared" si="20"/>
        <v>9.1839501240060465E-4</v>
      </c>
      <c r="G25" s="14">
        <f t="shared" si="20"/>
        <v>8.1627664352345729E-4</v>
      </c>
      <c r="H25" s="14">
        <f t="shared" si="20"/>
        <v>1.2340349848797775E-3</v>
      </c>
      <c r="I25" s="14">
        <f t="shared" si="20"/>
        <v>1.0274866435964556E-3</v>
      </c>
      <c r="J25" s="14">
        <f t="shared" si="20"/>
        <v>9.4226294574355218E-4</v>
      </c>
      <c r="K25" s="14">
        <f t="shared" si="20"/>
        <v>3.7183645061671528E-4</v>
      </c>
      <c r="M25" s="14">
        <f t="shared" ref="M25:V25" si="21">M8/M$5</f>
        <v>6.293842944803632E-2</v>
      </c>
      <c r="N25" s="14">
        <f t="shared" si="21"/>
        <v>3.1855062276227128E-2</v>
      </c>
      <c r="O25" s="14">
        <f t="shared" si="21"/>
        <v>6.1366054627256937E-2</v>
      </c>
      <c r="P25" s="14">
        <f t="shared" si="21"/>
        <v>5.6121556592529404E-2</v>
      </c>
      <c r="Q25" s="14">
        <f t="shared" si="21"/>
        <v>5.1180844863485633E-2</v>
      </c>
      <c r="R25" s="14">
        <f t="shared" si="21"/>
        <v>4.6779745115579467E-2</v>
      </c>
      <c r="S25" s="14">
        <f t="shared" si="21"/>
        <v>4.3359738809371433E-2</v>
      </c>
      <c r="T25" s="14">
        <f t="shared" si="21"/>
        <v>6.0429478269255099E-2</v>
      </c>
      <c r="U25" s="14">
        <f t="shared" si="21"/>
        <v>3.5688719203100794E-2</v>
      </c>
      <c r="V25" s="14">
        <f t="shared" si="21"/>
        <v>5.6965472138027495E-2</v>
      </c>
      <c r="X25" s="14">
        <f t="shared" ref="X25:AG25" si="22">X8/X$5</f>
        <v>-5.7156162015501045E-3</v>
      </c>
      <c r="Y25" s="14">
        <f t="shared" si="22"/>
        <v>3.5746105070465291E-3</v>
      </c>
      <c r="Z25" s="14">
        <f t="shared" si="22"/>
        <v>-5.872246057108131E-3</v>
      </c>
      <c r="AA25" s="14">
        <f t="shared" si="22"/>
        <v>-9.0610264268573618E-3</v>
      </c>
      <c r="AB25" s="14">
        <f t="shared" si="22"/>
        <v>-6.6928219132653677E-3</v>
      </c>
      <c r="AC25" s="14">
        <f t="shared" si="22"/>
        <v>-5.7433625518460698E-3</v>
      </c>
      <c r="AD25" s="14">
        <f t="shared" si="22"/>
        <v>-6.9768522143695347E-3</v>
      </c>
      <c r="AE25" s="14">
        <f t="shared" si="22"/>
        <v>-1.0157881768453685E-2</v>
      </c>
      <c r="AF25" s="14">
        <f t="shared" si="22"/>
        <v>-7.3878244376107145E-3</v>
      </c>
      <c r="AG25" s="14">
        <f t="shared" si="22"/>
        <v>-1.2632105010940592E-2</v>
      </c>
      <c r="AI25" s="14">
        <f t="shared" ref="AI25:AR25" si="23">AI8/AI$5</f>
        <v>1.130323180028274E-2</v>
      </c>
      <c r="AJ25" s="14">
        <f t="shared" si="23"/>
        <v>7.6696710464247255E-3</v>
      </c>
      <c r="AK25" s="14">
        <f t="shared" si="23"/>
        <v>9.0719343854495978E-3</v>
      </c>
      <c r="AL25" s="14">
        <f t="shared" si="23"/>
        <v>8.6973812059169785E-3</v>
      </c>
      <c r="AM25" s="14">
        <f t="shared" si="23"/>
        <v>6.7603296300213075E-3</v>
      </c>
      <c r="AN25" s="14">
        <f t="shared" si="23"/>
        <v>5.9193530127484252E-3</v>
      </c>
      <c r="AO25" s="14">
        <f t="shared" si="23"/>
        <v>7.1418795717037289E-3</v>
      </c>
      <c r="AP25" s="14">
        <f t="shared" si="23"/>
        <v>9.1528503600674833E-3</v>
      </c>
      <c r="AQ25" s="14">
        <f t="shared" si="23"/>
        <v>6.572684763313779E-3</v>
      </c>
      <c r="AR25" s="14">
        <f t="shared" si="23"/>
        <v>9.281361819585103E-3</v>
      </c>
    </row>
    <row r="26" spans="1:44" s="14" customFormat="1" x14ac:dyDescent="0.25">
      <c r="A26" s="16" t="s">
        <v>10</v>
      </c>
      <c r="B26" s="14">
        <f t="shared" ref="B26:K26" si="24">B9/B$5</f>
        <v>0.19068037105818228</v>
      </c>
      <c r="C26" s="14">
        <f t="shared" si="24"/>
        <v>0.19746408763777454</v>
      </c>
      <c r="D26" s="14">
        <f t="shared" si="24"/>
        <v>0.22144119720157279</v>
      </c>
      <c r="E26" s="14">
        <f t="shared" si="24"/>
        <v>0.23329972297083645</v>
      </c>
      <c r="F26" s="14">
        <f t="shared" si="24"/>
        <v>0.23613587107835024</v>
      </c>
      <c r="G26" s="14">
        <f t="shared" si="24"/>
        <v>0.27896793661915947</v>
      </c>
      <c r="H26" s="14">
        <f t="shared" si="24"/>
        <v>0.26672303641323114</v>
      </c>
      <c r="I26" s="14">
        <f t="shared" si="24"/>
        <v>0.26369517430536504</v>
      </c>
      <c r="J26" s="14">
        <f t="shared" si="24"/>
        <v>0.28502548076352047</v>
      </c>
      <c r="K26" s="14">
        <f t="shared" si="24"/>
        <v>0.29072759626778977</v>
      </c>
      <c r="M26" s="14">
        <f t="shared" ref="M26:V26" si="25">M9/M$5</f>
        <v>5.3051134072825717E-2</v>
      </c>
      <c r="N26" s="14">
        <f t="shared" si="25"/>
        <v>4.027047766969135E-2</v>
      </c>
      <c r="O26" s="14">
        <f t="shared" si="25"/>
        <v>2.7689669575836885E-2</v>
      </c>
      <c r="P26" s="14">
        <f t="shared" si="25"/>
        <v>6.7407871854658685E-2</v>
      </c>
      <c r="Q26" s="14">
        <f t="shared" si="25"/>
        <v>5.0819918438632927E-2</v>
      </c>
      <c r="R26" s="14">
        <f t="shared" si="25"/>
        <v>4.3138162779264327E-2</v>
      </c>
      <c r="S26" s="14">
        <f t="shared" si="25"/>
        <v>0.14795773805774171</v>
      </c>
      <c r="T26" s="14">
        <f t="shared" si="25"/>
        <v>0.11502161170387537</v>
      </c>
      <c r="U26" s="14">
        <f t="shared" si="25"/>
        <v>5.5840123446146965E-2</v>
      </c>
      <c r="V26" s="14">
        <f t="shared" si="25"/>
        <v>4.6112111613057893E-2</v>
      </c>
      <c r="X26" s="14">
        <f t="shared" ref="X26:AG26" si="26">X9/X$5</f>
        <v>0.21336151852701468</v>
      </c>
      <c r="Y26" s="14">
        <f t="shared" si="26"/>
        <v>0.2107720664731445</v>
      </c>
      <c r="Z26" s="14">
        <f t="shared" si="26"/>
        <v>0.24912555039913734</v>
      </c>
      <c r="AA26" s="14">
        <f t="shared" si="26"/>
        <v>0.26435956840895269</v>
      </c>
      <c r="AB26" s="14">
        <f t="shared" si="26"/>
        <v>0.26419817045902561</v>
      </c>
      <c r="AC26" s="14">
        <f t="shared" si="26"/>
        <v>0.31262419188753199</v>
      </c>
      <c r="AD26" s="14">
        <f t="shared" si="26"/>
        <v>0.28987204947292883</v>
      </c>
      <c r="AE26" s="14">
        <f t="shared" si="26"/>
        <v>0.29169033954004958</v>
      </c>
      <c r="AF26" s="14">
        <f t="shared" si="26"/>
        <v>0.339970193378199</v>
      </c>
      <c r="AG26" s="14">
        <f t="shared" si="26"/>
        <v>0.3469347192844191</v>
      </c>
      <c r="AI26" s="14">
        <f t="shared" ref="AI26:AR26" si="27">AI9/AI$5</f>
        <v>0.17362171819439343</v>
      </c>
      <c r="AJ26" s="14">
        <f t="shared" si="27"/>
        <v>0.18608312819489511</v>
      </c>
      <c r="AK26" s="14">
        <f t="shared" si="27"/>
        <v>0.19990988424162545</v>
      </c>
      <c r="AL26" s="14">
        <f t="shared" si="27"/>
        <v>0.21070185266090721</v>
      </c>
      <c r="AM26" s="14">
        <f t="shared" si="27"/>
        <v>0.21459685572731171</v>
      </c>
      <c r="AN26" s="14">
        <f t="shared" si="27"/>
        <v>0.25278502688566773</v>
      </c>
      <c r="AO26" s="14">
        <f t="shared" si="27"/>
        <v>0.25006700787741648</v>
      </c>
      <c r="AP26" s="14">
        <f t="shared" si="27"/>
        <v>0.24335870513824673</v>
      </c>
      <c r="AQ26" s="14">
        <f t="shared" si="27"/>
        <v>0.24788758599377295</v>
      </c>
      <c r="AR26" s="14">
        <f t="shared" si="27"/>
        <v>0.25221782675569182</v>
      </c>
    </row>
    <row r="27" spans="1:44" s="14" customFormat="1" x14ac:dyDescent="0.25">
      <c r="A27" s="16" t="s">
        <v>11</v>
      </c>
      <c r="B27" s="14">
        <f t="shared" ref="B27:K27" si="28">B10/B$5</f>
        <v>0.28105647697328073</v>
      </c>
      <c r="C27" s="14">
        <f t="shared" si="28"/>
        <v>0.28795254449839652</v>
      </c>
      <c r="D27" s="14">
        <f t="shared" si="28"/>
        <v>0.27078190252459083</v>
      </c>
      <c r="E27" s="14">
        <f t="shared" si="28"/>
        <v>0.27644053835332782</v>
      </c>
      <c r="F27" s="14">
        <f t="shared" si="28"/>
        <v>0.27381463351515622</v>
      </c>
      <c r="G27" s="14">
        <f t="shared" si="28"/>
        <v>0.2531787861915229</v>
      </c>
      <c r="H27" s="14">
        <f t="shared" si="28"/>
        <v>0.24049450630928695</v>
      </c>
      <c r="I27" s="14">
        <f t="shared" si="28"/>
        <v>0.27906831512356239</v>
      </c>
      <c r="J27" s="14">
        <f t="shared" si="28"/>
        <v>0.33088374923283115</v>
      </c>
      <c r="K27" s="14">
        <f t="shared" si="28"/>
        <v>0.29431571157170194</v>
      </c>
      <c r="M27" s="14">
        <f t="shared" ref="M27:V27" si="29">M10/M$5</f>
        <v>0.23783662402007735</v>
      </c>
      <c r="N27" s="14">
        <f t="shared" si="29"/>
        <v>0.31614095771271405</v>
      </c>
      <c r="O27" s="14">
        <f t="shared" si="29"/>
        <v>0.21661184253249993</v>
      </c>
      <c r="P27" s="14">
        <f t="shared" si="29"/>
        <v>0.27010037056950259</v>
      </c>
      <c r="Q27" s="14">
        <f t="shared" si="29"/>
        <v>0.35230673224246628</v>
      </c>
      <c r="R27" s="14">
        <f t="shared" si="29"/>
        <v>0.40211079251982418</v>
      </c>
      <c r="S27" s="14">
        <f t="shared" si="29"/>
        <v>0.34134482799758531</v>
      </c>
      <c r="T27" s="14">
        <f t="shared" si="29"/>
        <v>0.33337500682799531</v>
      </c>
      <c r="U27" s="14">
        <f t="shared" si="29"/>
        <v>0.4105743832149879</v>
      </c>
      <c r="V27" s="14">
        <f t="shared" si="29"/>
        <v>0.354535013443878</v>
      </c>
      <c r="X27" s="14">
        <f t="shared" ref="X27:AG27" si="30">X10/X$5</f>
        <v>0.2881790613883724</v>
      </c>
      <c r="Y27" s="14">
        <f t="shared" si="30"/>
        <v>0.28556611920709513</v>
      </c>
      <c r="Z27" s="14">
        <f t="shared" si="30"/>
        <v>0.27852203800600578</v>
      </c>
      <c r="AA27" s="14">
        <f t="shared" si="30"/>
        <v>0.2776276046865585</v>
      </c>
      <c r="AB27" s="14">
        <f t="shared" si="30"/>
        <v>0.26192861538165196</v>
      </c>
      <c r="AC27" s="14">
        <f t="shared" si="30"/>
        <v>0.23192407546946139</v>
      </c>
      <c r="AD27" s="14">
        <f t="shared" si="30"/>
        <v>0.22083737206078596</v>
      </c>
      <c r="AE27" s="14">
        <f t="shared" si="30"/>
        <v>0.26884238940407318</v>
      </c>
      <c r="AF27" s="14">
        <f t="shared" si="30"/>
        <v>0.3117787809509015</v>
      </c>
      <c r="AG27" s="14">
        <f t="shared" si="30"/>
        <v>0.28047867376895436</v>
      </c>
      <c r="AI27" s="14">
        <f t="shared" ref="AI27:AR27" si="31">AI10/AI$5</f>
        <v>0.27569953040798706</v>
      </c>
      <c r="AJ27" s="14">
        <f t="shared" si="31"/>
        <v>0.28999341109352345</v>
      </c>
      <c r="AK27" s="14">
        <f t="shared" si="31"/>
        <v>0.26476206604102082</v>
      </c>
      <c r="AL27" s="14">
        <f t="shared" si="31"/>
        <v>0.27557687755047294</v>
      </c>
      <c r="AM27" s="14">
        <f t="shared" si="31"/>
        <v>0.28293766094663497</v>
      </c>
      <c r="AN27" s="14">
        <f t="shared" si="31"/>
        <v>0.26971390478417817</v>
      </c>
      <c r="AO27" s="14">
        <f t="shared" si="31"/>
        <v>0.25463808072997751</v>
      </c>
      <c r="AP27" s="14">
        <f t="shared" si="31"/>
        <v>0.28649671289711742</v>
      </c>
      <c r="AQ27" s="14">
        <f t="shared" si="31"/>
        <v>0.3437970627778385</v>
      </c>
      <c r="AR27" s="14">
        <f t="shared" si="31"/>
        <v>0.30379602488281632</v>
      </c>
    </row>
    <row r="28" spans="1:44" s="14" customFormat="1" x14ac:dyDescent="0.25">
      <c r="A28" s="16" t="s">
        <v>12</v>
      </c>
      <c r="B28" s="14">
        <f t="shared" ref="B28:K28" si="32">B11/B$5</f>
        <v>2.7026726702482014E-2</v>
      </c>
      <c r="C28" s="14">
        <f t="shared" si="32"/>
        <v>2.8897844968571361E-2</v>
      </c>
      <c r="D28" s="14">
        <f t="shared" si="32"/>
        <v>2.9241520107425409E-2</v>
      </c>
      <c r="E28" s="14">
        <f t="shared" si="32"/>
        <v>2.4552876328308326E-2</v>
      </c>
      <c r="F28" s="14">
        <f t="shared" si="32"/>
        <v>3.0932558241681132E-2</v>
      </c>
      <c r="G28" s="14">
        <f t="shared" si="32"/>
        <v>3.415901027112072E-2</v>
      </c>
      <c r="H28" s="14">
        <f t="shared" si="32"/>
        <v>3.2586646323641257E-2</v>
      </c>
      <c r="I28" s="14">
        <f t="shared" si="32"/>
        <v>3.0250090963985132E-2</v>
      </c>
      <c r="J28" s="14">
        <f t="shared" si="32"/>
        <v>3.8600506447222072E-2</v>
      </c>
      <c r="K28" s="14">
        <f t="shared" si="32"/>
        <v>3.3596000409689769E-2</v>
      </c>
      <c r="M28" s="14">
        <f t="shared" ref="M28:V28" si="33">M11/M$5</f>
        <v>7.4602578253888954E-2</v>
      </c>
      <c r="N28" s="14">
        <f t="shared" si="33"/>
        <v>2.8746911680303848E-2</v>
      </c>
      <c r="O28" s="14">
        <f t="shared" si="33"/>
        <v>8.5111628070183479E-2</v>
      </c>
      <c r="P28" s="14">
        <f t="shared" si="33"/>
        <v>7.8642671343371037E-2</v>
      </c>
      <c r="Q28" s="14">
        <f t="shared" si="33"/>
        <v>6.9036936825562903E-2</v>
      </c>
      <c r="R28" s="14">
        <f t="shared" si="33"/>
        <v>3.5293664512149062E-2</v>
      </c>
      <c r="S28" s="14">
        <f t="shared" si="33"/>
        <v>3.2527417612682692E-2</v>
      </c>
      <c r="T28" s="14">
        <f t="shared" si="33"/>
        <v>4.4337066796656624E-2</v>
      </c>
      <c r="U28" s="14">
        <f t="shared" si="33"/>
        <v>1.9416866066249774E-2</v>
      </c>
      <c r="V28" s="14">
        <f t="shared" si="33"/>
        <v>4.3679838396695002E-2</v>
      </c>
      <c r="X28" s="14">
        <f t="shared" ref="X28:AG28" si="34">X11/X$5</f>
        <v>1.9186278490830943E-2</v>
      </c>
      <c r="Y28" s="14">
        <f t="shared" si="34"/>
        <v>2.8910622949853328E-2</v>
      </c>
      <c r="Z28" s="14">
        <f t="shared" si="34"/>
        <v>2.1258471813660085E-2</v>
      </c>
      <c r="AA28" s="14">
        <f t="shared" si="34"/>
        <v>1.4425671998237398E-2</v>
      </c>
      <c r="AB28" s="14">
        <f t="shared" si="34"/>
        <v>2.5162431793828245E-2</v>
      </c>
      <c r="AC28" s="14">
        <f t="shared" si="34"/>
        <v>3.3997079009619721E-2</v>
      </c>
      <c r="AD28" s="14">
        <f t="shared" si="34"/>
        <v>3.2598190825465223E-2</v>
      </c>
      <c r="AE28" s="14">
        <f t="shared" si="34"/>
        <v>2.7597519725413799E-2</v>
      </c>
      <c r="AF28" s="14">
        <f t="shared" si="34"/>
        <v>4.3199576911292968E-2</v>
      </c>
      <c r="AG28" s="14">
        <f t="shared" si="34"/>
        <v>3.127896180105319E-2</v>
      </c>
      <c r="AI28" s="14">
        <f t="shared" ref="AI28:AR28" si="35">AI11/AI$5</f>
        <v>3.2923583751838112E-2</v>
      </c>
      <c r="AJ28" s="14">
        <f t="shared" si="35"/>
        <v>2.8886917262078066E-2</v>
      </c>
      <c r="AK28" s="14">
        <f t="shared" si="35"/>
        <v>3.5450280339633246E-2</v>
      </c>
      <c r="AL28" s="14">
        <f t="shared" si="35"/>
        <v>3.1921015056141498E-2</v>
      </c>
      <c r="AM28" s="14">
        <f t="shared" si="35"/>
        <v>3.5361377151058235E-2</v>
      </c>
      <c r="AN28" s="14">
        <f t="shared" si="35"/>
        <v>3.4284984820847152E-2</v>
      </c>
      <c r="AO28" s="14">
        <f t="shared" si="35"/>
        <v>3.2578339898165755E-2</v>
      </c>
      <c r="AP28" s="14">
        <f t="shared" si="35"/>
        <v>3.2176992725577773E-2</v>
      </c>
      <c r="AQ28" s="14">
        <f t="shared" si="35"/>
        <v>3.5491930811726087E-2</v>
      </c>
      <c r="AR28" s="14">
        <f t="shared" si="35"/>
        <v>3.5183497117941991E-2</v>
      </c>
    </row>
    <row r="29" spans="1:44" s="14" customFormat="1" x14ac:dyDescent="0.25">
      <c r="A29" s="16" t="s">
        <v>13</v>
      </c>
      <c r="B29" s="14">
        <f t="shared" ref="B29:K29" si="36">B12/B$5</f>
        <v>0.14339522015063266</v>
      </c>
      <c r="C29" s="14">
        <f t="shared" si="36"/>
        <v>0.14120498438426088</v>
      </c>
      <c r="D29" s="14">
        <f t="shared" si="36"/>
        <v>0.15572547546455837</v>
      </c>
      <c r="E29" s="14">
        <f t="shared" si="36"/>
        <v>0.15941577260043563</v>
      </c>
      <c r="F29" s="14">
        <f t="shared" si="36"/>
        <v>0.18101907785314417</v>
      </c>
      <c r="G29" s="14">
        <f t="shared" si="36"/>
        <v>0.21054655730855823</v>
      </c>
      <c r="H29" s="14">
        <f t="shared" si="36"/>
        <v>0.20841309112701403</v>
      </c>
      <c r="I29" s="14">
        <f t="shared" si="36"/>
        <v>0.20180589157245807</v>
      </c>
      <c r="J29" s="14">
        <f t="shared" si="36"/>
        <v>0.21207846167717839</v>
      </c>
      <c r="K29" s="14">
        <f t="shared" si="36"/>
        <v>0.22211852283503913</v>
      </c>
      <c r="M29" s="14">
        <f t="shared" ref="M29:V29" si="37">M12/M$5</f>
        <v>0.32797344514343418</v>
      </c>
      <c r="N29" s="14">
        <f t="shared" si="37"/>
        <v>0.22553018204539471</v>
      </c>
      <c r="O29" s="14">
        <f t="shared" si="37"/>
        <v>0.31104706530990983</v>
      </c>
      <c r="P29" s="14">
        <f t="shared" si="37"/>
        <v>0.35172499205842866</v>
      </c>
      <c r="Q29" s="14">
        <f t="shared" si="37"/>
        <v>0.23424844925295171</v>
      </c>
      <c r="R29" s="14">
        <f t="shared" si="37"/>
        <v>0.25611083715162686</v>
      </c>
      <c r="S29" s="14">
        <f t="shared" si="37"/>
        <v>0.22535297132478499</v>
      </c>
      <c r="T29" s="14">
        <f t="shared" si="37"/>
        <v>0.2479687956595234</v>
      </c>
      <c r="U29" s="14">
        <f t="shared" si="37"/>
        <v>0.22346910881117596</v>
      </c>
      <c r="V29" s="14">
        <f t="shared" si="37"/>
        <v>0.25783780938573375</v>
      </c>
      <c r="X29" s="14">
        <f t="shared" ref="X29:AG29" si="38">X12/X$5</f>
        <v>0.1129769308954035</v>
      </c>
      <c r="Y29" s="14">
        <f t="shared" si="38"/>
        <v>0.13406603041539022</v>
      </c>
      <c r="Z29" s="14">
        <f t="shared" si="38"/>
        <v>0.13353221688653003</v>
      </c>
      <c r="AA29" s="14">
        <f t="shared" si="38"/>
        <v>0.12340981695824473</v>
      </c>
      <c r="AB29" s="14">
        <f t="shared" si="38"/>
        <v>0.17295858152355612</v>
      </c>
      <c r="AC29" s="14">
        <f t="shared" si="38"/>
        <v>0.20404388799522979</v>
      </c>
      <c r="AD29" s="14">
        <f t="shared" si="38"/>
        <v>0.20511127221730058</v>
      </c>
      <c r="AE29" s="14">
        <f t="shared" si="38"/>
        <v>0.1931134374130436</v>
      </c>
      <c r="AF29" s="14">
        <f t="shared" si="38"/>
        <v>0.20934767712532751</v>
      </c>
      <c r="AG29" s="14">
        <f t="shared" si="38"/>
        <v>0.21391103615015117</v>
      </c>
      <c r="AI29" s="14">
        <f t="shared" ref="AI29:AR29" si="39">AI12/AI$5</f>
        <v>0.16627303256415005</v>
      </c>
      <c r="AJ29" s="14">
        <f t="shared" si="39"/>
        <v>0.14731020491319344</v>
      </c>
      <c r="AK29" s="14">
        <f t="shared" si="39"/>
        <v>0.17298612781335879</v>
      </c>
      <c r="AL29" s="14">
        <f t="shared" si="39"/>
        <v>0.18561222993981394</v>
      </c>
      <c r="AM29" s="14">
        <f t="shared" si="39"/>
        <v>0.18720585363458794</v>
      </c>
      <c r="AN29" s="14">
        <f t="shared" si="39"/>
        <v>0.21560531391412813</v>
      </c>
      <c r="AO29" s="14">
        <f t="shared" si="39"/>
        <v>0.21078879456795363</v>
      </c>
      <c r="AP29" s="14">
        <f t="shared" si="39"/>
        <v>0.20812033281678083</v>
      </c>
      <c r="AQ29" s="14">
        <f t="shared" si="39"/>
        <v>0.21392423690284401</v>
      </c>
      <c r="AR29" s="14">
        <f t="shared" si="39"/>
        <v>0.22774180336507333</v>
      </c>
    </row>
    <row r="31" spans="1:44" x14ac:dyDescent="0.25">
      <c r="B31" t="s">
        <v>1</v>
      </c>
      <c r="D31" t="s">
        <v>2</v>
      </c>
      <c r="F31" t="s">
        <v>4</v>
      </c>
      <c r="I31" t="s">
        <v>1</v>
      </c>
      <c r="J31" t="s">
        <v>2</v>
      </c>
      <c r="K31" t="s">
        <v>4</v>
      </c>
    </row>
    <row r="32" spans="1:44" x14ac:dyDescent="0.25">
      <c r="B32" t="s">
        <v>60</v>
      </c>
      <c r="C32" t="s">
        <v>61</v>
      </c>
      <c r="D32" t="s">
        <v>60</v>
      </c>
      <c r="E32" t="s">
        <v>61</v>
      </c>
      <c r="F32" t="s">
        <v>60</v>
      </c>
      <c r="G32" t="s">
        <v>61</v>
      </c>
      <c r="I32" s="63" t="s">
        <v>78</v>
      </c>
      <c r="J32" s="63"/>
      <c r="K32" s="63"/>
    </row>
    <row r="33" spans="1:14" x14ac:dyDescent="0.25">
      <c r="A33" s="13" t="s">
        <v>5</v>
      </c>
      <c r="B33" s="15">
        <f t="shared" ref="B33:B41" si="40">(K4-B4)/B4</f>
        <v>3.7071375076948883</v>
      </c>
      <c r="C33" s="14">
        <f t="shared" ref="C33:C41" si="41">(K4/B4)^(1/(K$3-B$3))-1</f>
        <v>0.18782035986398804</v>
      </c>
      <c r="D33" s="15">
        <f t="shared" ref="D33:D41" si="42">(V4-M4)/M4</f>
        <v>2.4389336413696308</v>
      </c>
      <c r="E33" s="14">
        <f t="shared" ref="E33:E41" si="43">(V4/M4)^(1/(V$3-M$3))-1</f>
        <v>0.14710360325188554</v>
      </c>
      <c r="F33" s="15">
        <f t="shared" ref="F33:F41" si="44">(AR4-AI4)/AI4</f>
        <v>3.0440085310811371</v>
      </c>
      <c r="G33" s="14">
        <f t="shared" ref="G33:G41" si="45">(AR4/AI4)^(1/(AR$3-AI$3))-1</f>
        <v>0.16794814857829232</v>
      </c>
      <c r="I33" s="14">
        <f>(K4/J4)-1</f>
        <v>0.28211065631611465</v>
      </c>
      <c r="J33" s="14">
        <f>(V4/U4)-1</f>
        <v>-0.13707499131148515</v>
      </c>
      <c r="K33" s="14">
        <f>(AR4/AQ4)-1</f>
        <v>5.4367202592596087E-2</v>
      </c>
    </row>
    <row r="34" spans="1:14" x14ac:dyDescent="0.25">
      <c r="A34" s="13" t="s">
        <v>6</v>
      </c>
      <c r="B34" s="15">
        <f t="shared" si="40"/>
        <v>3.3947922285915997</v>
      </c>
      <c r="C34" s="14">
        <f t="shared" si="41"/>
        <v>0.17879312481199694</v>
      </c>
      <c r="D34" s="15">
        <f t="shared" si="42"/>
        <v>4.803845808065077</v>
      </c>
      <c r="E34" s="14">
        <f t="shared" si="43"/>
        <v>0.21578650485457707</v>
      </c>
      <c r="F34" s="15">
        <f t="shared" si="44"/>
        <v>3.5694393922700161</v>
      </c>
      <c r="G34" s="14">
        <f t="shared" si="45"/>
        <v>0.18390840114029672</v>
      </c>
      <c r="I34" s="14">
        <f t="shared" ref="I34:I41" si="46">(K5/J5)-1</f>
        <v>0.1358698389203703</v>
      </c>
      <c r="J34" s="14">
        <f t="shared" ref="J34:J41" si="47">(V5/U5)-1</f>
        <v>9.7490436559463989E-2</v>
      </c>
      <c r="K34" s="14">
        <f t="shared" ref="K34:K41" si="48">(AR5/AQ5)-1</f>
        <v>0.1296507234284876</v>
      </c>
    </row>
    <row r="35" spans="1:14" x14ac:dyDescent="0.25">
      <c r="A35" s="13" t="s">
        <v>7</v>
      </c>
      <c r="B35" s="15">
        <f t="shared" si="40"/>
        <v>3.6033867366346932</v>
      </c>
      <c r="C35" s="14">
        <f t="shared" si="41"/>
        <v>0.18488246810279096</v>
      </c>
      <c r="D35" s="15">
        <f t="shared" si="42"/>
        <v>5.4605317861058351</v>
      </c>
      <c r="E35" s="14">
        <f t="shared" si="43"/>
        <v>0.23035321237500117</v>
      </c>
      <c r="F35" s="15">
        <f t="shared" si="44"/>
        <v>3.8665256815734454</v>
      </c>
      <c r="G35" s="14">
        <f t="shared" si="45"/>
        <v>0.19222347489465896</v>
      </c>
      <c r="I35" s="14">
        <f t="shared" si="46"/>
        <v>0.25267757185731998</v>
      </c>
      <c r="J35" s="14">
        <f t="shared" si="47"/>
        <v>0.10849076150273107</v>
      </c>
      <c r="K35" s="14">
        <f t="shared" si="48"/>
        <v>0.22276020917431238</v>
      </c>
    </row>
    <row r="36" spans="1:14" x14ac:dyDescent="0.25">
      <c r="A36" s="13" t="s">
        <v>8</v>
      </c>
      <c r="B36" s="15">
        <f t="shared" si="40"/>
        <v>3.424345321833453</v>
      </c>
      <c r="C36" s="14">
        <f t="shared" si="41"/>
        <v>0.17967126781986753</v>
      </c>
      <c r="D36" s="15">
        <f t="shared" si="42"/>
        <v>3.2986150185246905</v>
      </c>
      <c r="E36" s="14">
        <f t="shared" si="43"/>
        <v>0.17589850732361589</v>
      </c>
      <c r="F36" s="15">
        <f t="shared" si="44"/>
        <v>3.4072172545356305</v>
      </c>
      <c r="G36" s="14">
        <f t="shared" si="45"/>
        <v>0.17916296062193116</v>
      </c>
      <c r="I36" s="14">
        <f t="shared" si="46"/>
        <v>0.85402502960075455</v>
      </c>
      <c r="J36" s="14">
        <f t="shared" si="47"/>
        <v>0.46132754729882408</v>
      </c>
      <c r="K36" s="14">
        <f t="shared" si="48"/>
        <v>0.79010719219902414</v>
      </c>
    </row>
    <row r="37" spans="1:14" x14ac:dyDescent="0.25">
      <c r="A37" s="13" t="s">
        <v>9</v>
      </c>
      <c r="B37" s="15">
        <f t="shared" si="40"/>
        <v>-0.59123348604506987</v>
      </c>
      <c r="C37" s="14">
        <f t="shared" si="41"/>
        <v>-9.4620638926280032E-2</v>
      </c>
      <c r="D37" s="15">
        <f t="shared" si="42"/>
        <v>4.2530515866416199</v>
      </c>
      <c r="E37" s="14">
        <f t="shared" si="43"/>
        <v>0.20239106583102151</v>
      </c>
      <c r="F37" s="15">
        <f t="shared" si="44"/>
        <v>2.7520791452991542</v>
      </c>
      <c r="G37" s="14">
        <f t="shared" si="45"/>
        <v>0.15826517539475282</v>
      </c>
      <c r="I37" s="14">
        <f t="shared" si="46"/>
        <v>-0.55176226426537189</v>
      </c>
      <c r="J37" s="14">
        <f t="shared" si="47"/>
        <v>0.75178774362257994</v>
      </c>
      <c r="K37" s="14">
        <f t="shared" si="48"/>
        <v>0.59519244744817801</v>
      </c>
    </row>
    <row r="38" spans="1:14" x14ac:dyDescent="0.25">
      <c r="A38" s="13" t="s">
        <v>10</v>
      </c>
      <c r="B38" s="15">
        <f t="shared" si="40"/>
        <v>5.7006759721740723</v>
      </c>
      <c r="C38" s="14">
        <f t="shared" si="41"/>
        <v>0.23535266781311592</v>
      </c>
      <c r="D38" s="15">
        <f t="shared" si="42"/>
        <v>4.0447099833735951</v>
      </c>
      <c r="E38" s="14">
        <f t="shared" si="43"/>
        <v>0.19699658549839061</v>
      </c>
      <c r="F38" s="15">
        <f t="shared" si="44"/>
        <v>5.637960302407655</v>
      </c>
      <c r="G38" s="14">
        <f t="shared" si="45"/>
        <v>0.23406257958826404</v>
      </c>
      <c r="I38" s="14">
        <f t="shared" si="46"/>
        <v>0.15859363541038807</v>
      </c>
      <c r="J38" s="14">
        <f t="shared" si="47"/>
        <v>-9.37054150014488E-2</v>
      </c>
      <c r="K38" s="14">
        <f t="shared" si="48"/>
        <v>0.14938410212799247</v>
      </c>
    </row>
    <row r="39" spans="1:14" x14ac:dyDescent="0.25">
      <c r="A39" s="13" t="s">
        <v>11</v>
      </c>
      <c r="B39" s="15">
        <f t="shared" si="40"/>
        <v>3.6021227331141974</v>
      </c>
      <c r="C39" s="14">
        <f t="shared" si="41"/>
        <v>0.18484631408302521</v>
      </c>
      <c r="D39" s="15">
        <f t="shared" si="42"/>
        <v>7.6515967003250349</v>
      </c>
      <c r="E39" s="14">
        <f t="shared" si="43"/>
        <v>0.27093051543635771</v>
      </c>
      <c r="F39" s="15">
        <f t="shared" si="44"/>
        <v>4.0351102203921894</v>
      </c>
      <c r="G39" s="14">
        <f t="shared" si="45"/>
        <v>0.19674328135254759</v>
      </c>
      <c r="I39" s="14">
        <f t="shared" si="46"/>
        <v>1.0337741487101981E-2</v>
      </c>
      <c r="J39" s="14">
        <f t="shared" si="47"/>
        <v>-5.2306226137848411E-2</v>
      </c>
      <c r="K39" s="14">
        <f t="shared" si="48"/>
        <v>-1.7849585139206869E-3</v>
      </c>
    </row>
    <row r="40" spans="1:14" x14ac:dyDescent="0.25">
      <c r="A40" s="13" t="s">
        <v>12</v>
      </c>
      <c r="B40" s="15">
        <f t="shared" si="40"/>
        <v>4.4630160410326534</v>
      </c>
      <c r="C40" s="14">
        <f t="shared" si="41"/>
        <v>0.2076384769037376</v>
      </c>
      <c r="D40" s="15">
        <f t="shared" si="42"/>
        <v>2.3981539634309219</v>
      </c>
      <c r="E40" s="14">
        <f t="shared" si="43"/>
        <v>0.14558417520077738</v>
      </c>
      <c r="F40" s="15">
        <f t="shared" si="44"/>
        <v>3.8830910662806271</v>
      </c>
      <c r="G40" s="14">
        <f t="shared" si="45"/>
        <v>0.19267371227278085</v>
      </c>
      <c r="I40" s="14">
        <f t="shared" si="46"/>
        <v>-1.1394225464384067E-2</v>
      </c>
      <c r="J40" s="14">
        <f t="shared" si="47"/>
        <v>1.4688950702586037</v>
      </c>
      <c r="K40" s="14">
        <f t="shared" si="48"/>
        <v>0.11983377807374773</v>
      </c>
    </row>
    <row r="41" spans="1:14" x14ac:dyDescent="0.25">
      <c r="A41" s="13" t="s">
        <v>13</v>
      </c>
      <c r="B41" s="15">
        <f t="shared" si="40"/>
        <v>5.8075125304472621</v>
      </c>
      <c r="C41" s="14">
        <f t="shared" si="41"/>
        <v>0.23752582924585353</v>
      </c>
      <c r="D41" s="15">
        <f t="shared" si="42"/>
        <v>3.5627196693001255</v>
      </c>
      <c r="E41" s="14">
        <f t="shared" si="43"/>
        <v>0.18371482667794603</v>
      </c>
      <c r="F41" s="15">
        <f t="shared" si="44"/>
        <v>5.2586960225283823</v>
      </c>
      <c r="G41" s="14">
        <f t="shared" si="45"/>
        <v>0.22602183970588818</v>
      </c>
      <c r="I41" s="14">
        <f t="shared" si="46"/>
        <v>0.18964334595141064</v>
      </c>
      <c r="J41" s="14">
        <f t="shared" si="47"/>
        <v>0.2662802992756772</v>
      </c>
      <c r="K41" s="14">
        <f t="shared" si="48"/>
        <v>0.20261591978053795</v>
      </c>
    </row>
    <row r="43" spans="1:14" x14ac:dyDescent="0.25">
      <c r="A43" s="3" t="str">
        <f>A1</f>
        <v>Fuels</v>
      </c>
    </row>
    <row r="44" spans="1:14" x14ac:dyDescent="0.25">
      <c r="A44" s="18"/>
      <c r="B44" s="64" t="s">
        <v>63</v>
      </c>
      <c r="C44" s="64"/>
      <c r="D44" s="64"/>
      <c r="E44" s="64"/>
      <c r="F44" s="64" t="s">
        <v>64</v>
      </c>
      <c r="G44" s="64"/>
      <c r="H44" s="64"/>
      <c r="I44" s="64"/>
      <c r="J44" s="64" t="s">
        <v>4</v>
      </c>
      <c r="K44" s="64"/>
      <c r="L44" s="64"/>
      <c r="M44" s="19" t="s">
        <v>3</v>
      </c>
      <c r="N44" s="17"/>
    </row>
    <row r="45" spans="1:14" ht="38.25" x14ac:dyDescent="0.25">
      <c r="A45" s="30" t="s">
        <v>65</v>
      </c>
      <c r="B45" s="21">
        <v>2003</v>
      </c>
      <c r="C45" s="21">
        <v>2012</v>
      </c>
      <c r="D45" s="29" t="s">
        <v>94</v>
      </c>
      <c r="E45" s="21" t="s">
        <v>66</v>
      </c>
      <c r="F45" s="21">
        <v>2003</v>
      </c>
      <c r="G45" s="21">
        <v>2012</v>
      </c>
      <c r="H45" s="29" t="s">
        <v>94</v>
      </c>
      <c r="I45" s="21" t="s">
        <v>66</v>
      </c>
      <c r="J45" s="21">
        <v>2012</v>
      </c>
      <c r="K45" s="29" t="s">
        <v>95</v>
      </c>
      <c r="L45" s="21" t="s">
        <v>66</v>
      </c>
      <c r="M45" s="21">
        <v>2012</v>
      </c>
    </row>
    <row r="46" spans="1:14" x14ac:dyDescent="0.25">
      <c r="A46" s="31" t="s">
        <v>5</v>
      </c>
      <c r="B46" s="23">
        <f t="shared" ref="B46:B54" si="49">B4</f>
        <v>696125.358626</v>
      </c>
      <c r="C46" s="23">
        <f t="shared" ref="C46:C54" si="50">K4</f>
        <v>3276757.7856459999</v>
      </c>
      <c r="D46" s="24"/>
      <c r="E46" s="25">
        <f t="shared" ref="E46:E54" si="51">C33</f>
        <v>0.18782035986398804</v>
      </c>
      <c r="F46" s="23">
        <f t="shared" ref="F46:F54" si="52">M4</f>
        <v>762915.30934399995</v>
      </c>
      <c r="G46" s="23">
        <f t="shared" ref="G46:G54" si="53">V4</f>
        <v>2623615.1228189999</v>
      </c>
      <c r="H46" s="24"/>
      <c r="I46" s="25">
        <f t="shared" ref="I46:I54" si="54">E33</f>
        <v>0.14710360325188554</v>
      </c>
      <c r="J46" s="23">
        <f t="shared" ref="J46:J54" si="55">AR4</f>
        <v>5900372.9084649999</v>
      </c>
      <c r="K46" s="24"/>
      <c r="L46" s="25">
        <f t="shared" ref="L46:L54" si="56">G33</f>
        <v>0.16794814857829232</v>
      </c>
      <c r="M46" s="23">
        <f t="shared" ref="M46:M54" si="57">AG4</f>
        <v>653142.66282700002</v>
      </c>
    </row>
    <row r="47" spans="1:14" x14ac:dyDescent="0.25">
      <c r="A47" s="22" t="s">
        <v>6</v>
      </c>
      <c r="B47" s="23">
        <f t="shared" si="49"/>
        <v>86150.404658000014</v>
      </c>
      <c r="C47" s="23">
        <f t="shared" si="50"/>
        <v>378613.12888099998</v>
      </c>
      <c r="D47" s="24">
        <f>K17</f>
        <v>0.11554504594130624</v>
      </c>
      <c r="E47" s="25">
        <f t="shared" si="51"/>
        <v>0.17879312481199694</v>
      </c>
      <c r="F47" s="23">
        <f t="shared" si="52"/>
        <v>12188.79263</v>
      </c>
      <c r="G47" s="23">
        <f t="shared" si="53"/>
        <v>70741.873011000003</v>
      </c>
      <c r="H47" s="24">
        <f>V17</f>
        <v>2.6963510156546844E-2</v>
      </c>
      <c r="I47" s="25">
        <f t="shared" si="54"/>
        <v>0.21578650485457707</v>
      </c>
      <c r="J47" s="23">
        <f t="shared" si="55"/>
        <v>449355.00189199997</v>
      </c>
      <c r="K47" s="24">
        <f>AR17</f>
        <v>7.6157051234394105E-2</v>
      </c>
      <c r="L47" s="25">
        <f t="shared" si="56"/>
        <v>0.18390840114029672</v>
      </c>
      <c r="M47" s="23">
        <f t="shared" si="57"/>
        <v>307871.25586999999</v>
      </c>
    </row>
    <row r="48" spans="1:14" x14ac:dyDescent="0.25">
      <c r="A48" s="26" t="s">
        <v>7</v>
      </c>
      <c r="B48" s="23">
        <f t="shared" si="49"/>
        <v>43905.20392900001</v>
      </c>
      <c r="C48" s="23">
        <f t="shared" si="50"/>
        <v>202112.63343600006</v>
      </c>
      <c r="D48" s="24">
        <f t="shared" ref="D48:D54" si="58">K23</f>
        <v>0.53382362633157676</v>
      </c>
      <c r="E48" s="25">
        <f t="shared" si="51"/>
        <v>0.18488246810279096</v>
      </c>
      <c r="F48" s="23">
        <f t="shared" si="52"/>
        <v>7247.8825559999996</v>
      </c>
      <c r="G48" s="23">
        <f t="shared" si="53"/>
        <v>46825.175635</v>
      </c>
      <c r="H48" s="24">
        <f>V23</f>
        <v>0.66191597199750307</v>
      </c>
      <c r="I48" s="25">
        <f t="shared" si="54"/>
        <v>0.23035321237500117</v>
      </c>
      <c r="J48" s="23">
        <f t="shared" si="55"/>
        <v>248937.80907100005</v>
      </c>
      <c r="K48" s="24">
        <f t="shared" ref="K48:K54" si="59">AR23</f>
        <v>0.55398918009781251</v>
      </c>
      <c r="L48" s="25">
        <f t="shared" si="56"/>
        <v>0.19222347489465896</v>
      </c>
      <c r="M48" s="23">
        <f t="shared" si="57"/>
        <v>155287.45780100007</v>
      </c>
    </row>
    <row r="49" spans="1:13" x14ac:dyDescent="0.25">
      <c r="A49" s="26" t="s">
        <v>8</v>
      </c>
      <c r="B49" s="23">
        <f t="shared" si="49"/>
        <v>19146.044714</v>
      </c>
      <c r="C49" s="23">
        <f t="shared" si="50"/>
        <v>84708.71336200001</v>
      </c>
      <c r="D49" s="24">
        <f t="shared" si="58"/>
        <v>0.22373422076608543</v>
      </c>
      <c r="E49" s="25">
        <f t="shared" si="51"/>
        <v>0.17967126781986753</v>
      </c>
      <c r="F49" s="23">
        <f t="shared" si="52"/>
        <v>3019.594756</v>
      </c>
      <c r="G49" s="23">
        <f t="shared" si="53"/>
        <v>12980.075367999998</v>
      </c>
      <c r="H49" s="24">
        <f t="shared" ref="H49:H54" si="60">V24</f>
        <v>0.18348503956039816</v>
      </c>
      <c r="I49" s="25">
        <f t="shared" si="54"/>
        <v>0.17589850732361589</v>
      </c>
      <c r="J49" s="23">
        <f t="shared" si="55"/>
        <v>97688.78873</v>
      </c>
      <c r="K49" s="24">
        <f t="shared" si="59"/>
        <v>0.21739779977675416</v>
      </c>
      <c r="L49" s="25">
        <f t="shared" si="56"/>
        <v>0.17916296062193116</v>
      </c>
      <c r="M49" s="23">
        <f t="shared" si="57"/>
        <v>71728.637994000019</v>
      </c>
    </row>
    <row r="50" spans="1:13" x14ac:dyDescent="0.25">
      <c r="A50" s="26" t="s">
        <v>9</v>
      </c>
      <c r="B50" s="23">
        <f t="shared" si="49"/>
        <v>344.40727700000002</v>
      </c>
      <c r="C50" s="23">
        <f t="shared" si="50"/>
        <v>140.782162</v>
      </c>
      <c r="D50" s="24">
        <f t="shared" si="58"/>
        <v>3.7183645061671528E-4</v>
      </c>
      <c r="E50" s="25">
        <f t="shared" si="51"/>
        <v>-9.4620638926280032E-2</v>
      </c>
      <c r="F50" s="23">
        <f t="shared" si="52"/>
        <v>767.14346499999999</v>
      </c>
      <c r="G50" s="23">
        <f t="shared" si="53"/>
        <v>4029.844196</v>
      </c>
      <c r="H50" s="24">
        <f t="shared" si="60"/>
        <v>5.6965472138027495E-2</v>
      </c>
      <c r="I50" s="25">
        <f t="shared" si="54"/>
        <v>0.20239106583102151</v>
      </c>
      <c r="J50" s="23">
        <f t="shared" si="55"/>
        <v>4170.6263580000004</v>
      </c>
      <c r="K50" s="24">
        <f t="shared" si="59"/>
        <v>9.281361819585103E-3</v>
      </c>
      <c r="L50" s="25">
        <f t="shared" si="56"/>
        <v>0.15826517539475282</v>
      </c>
      <c r="M50" s="23">
        <f t="shared" si="57"/>
        <v>-3889.062034</v>
      </c>
    </row>
    <row r="51" spans="1:13" x14ac:dyDescent="0.25">
      <c r="A51" s="26" t="s">
        <v>10</v>
      </c>
      <c r="B51" s="23">
        <f t="shared" si="49"/>
        <v>16427.191126999998</v>
      </c>
      <c r="C51" s="23">
        <f t="shared" si="50"/>
        <v>110073.28487500001</v>
      </c>
      <c r="D51" s="24">
        <f t="shared" si="58"/>
        <v>0.29072759626778977</v>
      </c>
      <c r="E51" s="25">
        <f t="shared" si="51"/>
        <v>0.23535266781311592</v>
      </c>
      <c r="F51" s="23">
        <f t="shared" si="52"/>
        <v>646.62927200000001</v>
      </c>
      <c r="G51" s="23">
        <f t="shared" si="53"/>
        <v>3262.0571439999999</v>
      </c>
      <c r="H51" s="24">
        <f t="shared" si="60"/>
        <v>4.6112111613057893E-2</v>
      </c>
      <c r="I51" s="25">
        <f t="shared" si="54"/>
        <v>0.19699658549839061</v>
      </c>
      <c r="J51" s="23">
        <f t="shared" si="55"/>
        <v>113335.34201900002</v>
      </c>
      <c r="K51" s="24">
        <f t="shared" si="59"/>
        <v>0.25221782675569182</v>
      </c>
      <c r="L51" s="25">
        <f t="shared" si="56"/>
        <v>0.23406257958826404</v>
      </c>
      <c r="M51" s="23">
        <f t="shared" si="57"/>
        <v>106811.22773100001</v>
      </c>
    </row>
    <row r="52" spans="1:13" x14ac:dyDescent="0.25">
      <c r="A52" s="26" t="s">
        <v>11</v>
      </c>
      <c r="B52" s="23">
        <f t="shared" si="49"/>
        <v>24213.129223</v>
      </c>
      <c r="C52" s="23">
        <f t="shared" si="50"/>
        <v>111431.792437</v>
      </c>
      <c r="D52" s="24">
        <f t="shared" si="58"/>
        <v>0.29431571157170194</v>
      </c>
      <c r="E52" s="25">
        <f t="shared" si="51"/>
        <v>0.18484631408302521</v>
      </c>
      <c r="F52" s="23">
        <f t="shared" si="52"/>
        <v>2898.9412899999998</v>
      </c>
      <c r="G52" s="23">
        <f t="shared" si="53"/>
        <v>25080.470898999996</v>
      </c>
      <c r="H52" s="24">
        <f t="shared" si="60"/>
        <v>0.354535013443878</v>
      </c>
      <c r="I52" s="25">
        <f t="shared" si="54"/>
        <v>0.27093051543635771</v>
      </c>
      <c r="J52" s="23">
        <f t="shared" si="55"/>
        <v>136512.263336</v>
      </c>
      <c r="K52" s="24">
        <f t="shared" si="59"/>
        <v>0.30379602488281632</v>
      </c>
      <c r="L52" s="25">
        <f t="shared" si="56"/>
        <v>0.19674328135254759</v>
      </c>
      <c r="M52" s="23">
        <f t="shared" si="57"/>
        <v>86351.321538000004</v>
      </c>
    </row>
    <row r="53" spans="1:13" x14ac:dyDescent="0.25">
      <c r="A53" s="26" t="s">
        <v>12</v>
      </c>
      <c r="B53" s="23">
        <f t="shared" si="49"/>
        <v>2328.3634419999998</v>
      </c>
      <c r="C53" s="23">
        <f t="shared" si="50"/>
        <v>12719.886833</v>
      </c>
      <c r="D53" s="24">
        <f t="shared" si="58"/>
        <v>3.3596000409689769E-2</v>
      </c>
      <c r="E53" s="25">
        <f t="shared" si="51"/>
        <v>0.2076384769037376</v>
      </c>
      <c r="F53" s="23">
        <f t="shared" si="52"/>
        <v>909.31535599999995</v>
      </c>
      <c r="G53" s="23">
        <f t="shared" si="53"/>
        <v>3089.9935809999997</v>
      </c>
      <c r="H53" s="24">
        <f t="shared" si="60"/>
        <v>4.3679838396695002E-2</v>
      </c>
      <c r="I53" s="25">
        <f t="shared" si="54"/>
        <v>0.14558417520077738</v>
      </c>
      <c r="J53" s="23">
        <f t="shared" si="55"/>
        <v>15809.880413999999</v>
      </c>
      <c r="K53" s="24">
        <f t="shared" si="59"/>
        <v>3.5183497117941991E-2</v>
      </c>
      <c r="L53" s="25">
        <f t="shared" si="56"/>
        <v>0.19267371227278085</v>
      </c>
      <c r="M53" s="23">
        <f t="shared" si="57"/>
        <v>9629.8932520000017</v>
      </c>
    </row>
    <row r="54" spans="1:13" x14ac:dyDescent="0.25">
      <c r="A54" s="26" t="s">
        <v>13</v>
      </c>
      <c r="B54" s="23">
        <f t="shared" si="49"/>
        <v>12353.556242000002</v>
      </c>
      <c r="C54" s="23">
        <f t="shared" si="50"/>
        <v>84096.988913000008</v>
      </c>
      <c r="D54" s="24">
        <f t="shared" si="58"/>
        <v>0.22211852283503913</v>
      </c>
      <c r="E54" s="25">
        <f t="shared" si="51"/>
        <v>0.23752582924585353</v>
      </c>
      <c r="F54" s="23">
        <f t="shared" si="52"/>
        <v>3997.6003110000001</v>
      </c>
      <c r="G54" s="23">
        <f t="shared" si="53"/>
        <v>18239.929569</v>
      </c>
      <c r="H54" s="24">
        <f t="shared" si="60"/>
        <v>0.25783780938573375</v>
      </c>
      <c r="I54" s="25">
        <f t="shared" si="54"/>
        <v>0.18371482667794603</v>
      </c>
      <c r="J54" s="23">
        <f t="shared" si="55"/>
        <v>102336.91848200001</v>
      </c>
      <c r="K54" s="24">
        <f t="shared" si="59"/>
        <v>0.22774180336507333</v>
      </c>
      <c r="L54" s="25">
        <f t="shared" si="56"/>
        <v>0.22602183970588818</v>
      </c>
      <c r="M54" s="23">
        <f t="shared" si="57"/>
        <v>65857.059344000008</v>
      </c>
    </row>
  </sheetData>
  <mergeCells count="4">
    <mergeCell ref="B44:E44"/>
    <mergeCell ref="F44:I44"/>
    <mergeCell ref="J44:L44"/>
    <mergeCell ref="I32:K32"/>
  </mergeCells>
  <phoneticPr fontId="13" type="noConversion"/>
  <pageMargins left="0.7" right="0.7" top="0.75" bottom="0.75" header="0.3" footer="0.3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R54"/>
  <sheetViews>
    <sheetView topLeftCell="A16" workbookViewId="0">
      <selection activeCell="B45" sqref="B45:M45"/>
    </sheetView>
  </sheetViews>
  <sheetFormatPr defaultRowHeight="15" x14ac:dyDescent="0.25"/>
  <cols>
    <col min="2" max="2" width="9.5703125" bestFit="1" customWidth="1"/>
  </cols>
  <sheetData>
    <row r="1" spans="1:44" s="3" customFormat="1" x14ac:dyDescent="0.25">
      <c r="A1" s="6" t="str">
        <f>'INPUT by product'!A66</f>
        <v>Manifactures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x14ac:dyDescent="0.25">
      <c r="A2" s="6"/>
      <c r="B2" s="6" t="str">
        <f>'INPUT by product'!B67</f>
        <v>Export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tr">
        <f>'INPUT by product'!M67</f>
        <v>Import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tr">
        <f>'INPUT by product'!X67</f>
        <v>Balance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 t="str">
        <f>'INPUT by product'!AI67</f>
        <v>Trade</v>
      </c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x14ac:dyDescent="0.25">
      <c r="A3" s="6"/>
      <c r="B3" s="6">
        <f>'INPUT by product'!B68</f>
        <v>2003</v>
      </c>
      <c r="C3" s="6">
        <f>'INPUT by product'!C68</f>
        <v>2004</v>
      </c>
      <c r="D3" s="6">
        <f>'INPUT by product'!D68</f>
        <v>2005</v>
      </c>
      <c r="E3" s="6">
        <f>'INPUT by product'!E68</f>
        <v>2006</v>
      </c>
      <c r="F3" s="6">
        <f>'INPUT by product'!F68</f>
        <v>2007</v>
      </c>
      <c r="G3" s="6">
        <f>'INPUT by product'!G68</f>
        <v>2008</v>
      </c>
      <c r="H3" s="6">
        <f>'INPUT by product'!H68</f>
        <v>2009</v>
      </c>
      <c r="I3" s="6">
        <f>'INPUT by product'!I68</f>
        <v>2010</v>
      </c>
      <c r="J3" s="6">
        <f>'INPUT by product'!J68</f>
        <v>2011</v>
      </c>
      <c r="K3" s="6">
        <f>'INPUT by product'!K68</f>
        <v>2012</v>
      </c>
      <c r="L3" s="6"/>
      <c r="M3" s="6">
        <f>'INPUT by product'!M68</f>
        <v>2003</v>
      </c>
      <c r="N3" s="6">
        <f>'INPUT by product'!N68</f>
        <v>2004</v>
      </c>
      <c r="O3" s="6">
        <f>'INPUT by product'!O68</f>
        <v>2005</v>
      </c>
      <c r="P3" s="6">
        <f>'INPUT by product'!P68</f>
        <v>2006</v>
      </c>
      <c r="Q3" s="6">
        <f>'INPUT by product'!Q68</f>
        <v>2007</v>
      </c>
      <c r="R3" s="6">
        <f>'INPUT by product'!R68</f>
        <v>2008</v>
      </c>
      <c r="S3" s="6">
        <f>'INPUT by product'!S68</f>
        <v>2009</v>
      </c>
      <c r="T3" s="6">
        <f>'INPUT by product'!T68</f>
        <v>2010</v>
      </c>
      <c r="U3" s="6">
        <f>'INPUT by product'!U68</f>
        <v>2011</v>
      </c>
      <c r="V3" s="6">
        <f>'INPUT by product'!V68</f>
        <v>2012</v>
      </c>
      <c r="W3" s="6"/>
      <c r="X3" s="6">
        <f>'INPUT by product'!X68</f>
        <v>2003</v>
      </c>
      <c r="Y3" s="6">
        <f>'INPUT by product'!Y68</f>
        <v>2004</v>
      </c>
      <c r="Z3" s="6">
        <f>'INPUT by product'!Z68</f>
        <v>2005</v>
      </c>
      <c r="AA3" s="6">
        <f>'INPUT by product'!AA68</f>
        <v>2006</v>
      </c>
      <c r="AB3" s="6">
        <f>'INPUT by product'!AB68</f>
        <v>2007</v>
      </c>
      <c r="AC3" s="6">
        <f>'INPUT by product'!AC68</f>
        <v>2008</v>
      </c>
      <c r="AD3" s="6">
        <f>'INPUT by product'!AD68</f>
        <v>2009</v>
      </c>
      <c r="AE3" s="6">
        <f>'INPUT by product'!AE68</f>
        <v>2010</v>
      </c>
      <c r="AF3" s="6">
        <f>'INPUT by product'!AF68</f>
        <v>2011</v>
      </c>
      <c r="AG3" s="6">
        <f>'INPUT by product'!AG68</f>
        <v>2012</v>
      </c>
      <c r="AH3" s="6"/>
      <c r="AI3" s="6">
        <f>'INPUT by product'!AI68</f>
        <v>2003</v>
      </c>
      <c r="AJ3" s="6">
        <f>'INPUT by product'!AJ68</f>
        <v>2004</v>
      </c>
      <c r="AK3" s="6">
        <f>'INPUT by product'!AK68</f>
        <v>2005</v>
      </c>
      <c r="AL3" s="6">
        <f>'INPUT by product'!AL68</f>
        <v>2006</v>
      </c>
      <c r="AM3" s="6">
        <f>'INPUT by product'!AM68</f>
        <v>2007</v>
      </c>
      <c r="AN3" s="6">
        <f>'INPUT by product'!AN68</f>
        <v>2008</v>
      </c>
      <c r="AO3" s="6">
        <f>'INPUT by product'!AO68</f>
        <v>2009</v>
      </c>
      <c r="AP3" s="6">
        <f>'INPUT by product'!AP68</f>
        <v>2010</v>
      </c>
      <c r="AQ3" s="6">
        <f>'INPUT by product'!AQ68</f>
        <v>2011</v>
      </c>
      <c r="AR3" s="6">
        <f>'INPUT by product'!AR68</f>
        <v>2012</v>
      </c>
    </row>
    <row r="4" spans="1:44" s="1" customFormat="1" x14ac:dyDescent="0.25">
      <c r="A4" s="6" t="str">
        <f>'INPUT by product'!A69</f>
        <v>World</v>
      </c>
      <c r="B4" s="6">
        <f>'INPUT by product'!B69</f>
        <v>5132715.8983690003</v>
      </c>
      <c r="C4" s="6">
        <f>'INPUT by product'!C69</f>
        <v>6166252.1566009996</v>
      </c>
      <c r="D4" s="6">
        <f>'INPUT by product'!D69</f>
        <v>6829145.5680940002</v>
      </c>
      <c r="E4" s="6">
        <f>'INPUT by product'!E69</f>
        <v>7758062.2597299991</v>
      </c>
      <c r="F4" s="6">
        <f>'INPUT by product'!F69</f>
        <v>8885742.590016</v>
      </c>
      <c r="G4" s="6">
        <f>'INPUT by product'!G69</f>
        <v>9726409.8345560003</v>
      </c>
      <c r="H4" s="6">
        <f>'INPUT by product'!H69</f>
        <v>7674544.8253970006</v>
      </c>
      <c r="I4" s="6">
        <f>'INPUT by product'!I69</f>
        <v>9173568.5855829995</v>
      </c>
      <c r="J4" s="6">
        <f>'INPUT by product'!J69</f>
        <v>10493872.727056999</v>
      </c>
      <c r="K4" s="6">
        <f>'INPUT by product'!K69</f>
        <v>11020589.869414</v>
      </c>
      <c r="L4" s="6"/>
      <c r="M4" s="6">
        <f>'INPUT by product'!M69</f>
        <v>5467368.6487969998</v>
      </c>
      <c r="N4" s="6">
        <f>'INPUT by product'!N69</f>
        <v>6562134.3441099999</v>
      </c>
      <c r="O4" s="6">
        <f>'INPUT by product'!O69</f>
        <v>7213186.6127010006</v>
      </c>
      <c r="P4" s="6">
        <f>'INPUT by product'!P69</f>
        <v>8153380.3767670002</v>
      </c>
      <c r="Q4" s="6">
        <f>'INPUT by product'!Q69</f>
        <v>9343936.1760090012</v>
      </c>
      <c r="R4" s="6">
        <f>'INPUT by product'!R69</f>
        <v>10190270.811743001</v>
      </c>
      <c r="S4" s="6">
        <f>'INPUT by product'!S69</f>
        <v>8091148.1049619997</v>
      </c>
      <c r="T4" s="6">
        <f>'INPUT by product'!T69</f>
        <v>9738177.4020099994</v>
      </c>
      <c r="U4" s="6">
        <f>'INPUT by product'!U69</f>
        <v>10910092.644361001</v>
      </c>
      <c r="V4" s="6">
        <f>'INPUT by product'!V69</f>
        <v>10730566.645742001</v>
      </c>
      <c r="W4" s="6"/>
      <c r="X4" s="6">
        <f>'INPUT by product'!X69</f>
        <v>-334652.75042799953</v>
      </c>
      <c r="Y4" s="6">
        <f>'INPUT by product'!Y69</f>
        <v>-395882.1875090003</v>
      </c>
      <c r="Z4" s="6">
        <f>'INPUT by product'!Z69</f>
        <v>-384041.04460700043</v>
      </c>
      <c r="AA4" s="6">
        <f>'INPUT by product'!AA69</f>
        <v>-395318.11703700107</v>
      </c>
      <c r="AB4" s="6">
        <f>'INPUT by product'!AB69</f>
        <v>-458193.58599300124</v>
      </c>
      <c r="AC4" s="6">
        <f>'INPUT by product'!AC69</f>
        <v>-463860.97718700022</v>
      </c>
      <c r="AD4" s="6">
        <f>'INPUT by product'!AD69</f>
        <v>-416603.27956499904</v>
      </c>
      <c r="AE4" s="6">
        <f>'INPUT by product'!AE69</f>
        <v>-564608.81642699987</v>
      </c>
      <c r="AF4" s="6">
        <f>'INPUT by product'!AF69</f>
        <v>-416219.91730400175</v>
      </c>
      <c r="AG4" s="6">
        <f>'INPUT by product'!AG69</f>
        <v>290023.22367199883</v>
      </c>
      <c r="AH4" s="6"/>
      <c r="AI4" s="6">
        <f>'INPUT by product'!AI69</f>
        <v>10600084.547166001</v>
      </c>
      <c r="AJ4" s="6">
        <f>'INPUT by product'!AJ69</f>
        <v>12728386.500711</v>
      </c>
      <c r="AK4" s="6">
        <f>'INPUT by product'!AK69</f>
        <v>14042332.180795001</v>
      </c>
      <c r="AL4" s="6">
        <f>'INPUT by product'!AL69</f>
        <v>15911442.636496998</v>
      </c>
      <c r="AM4" s="6">
        <f>'INPUT by product'!AM69</f>
        <v>18229678.766024999</v>
      </c>
      <c r="AN4" s="6">
        <f>'INPUT by product'!AN69</f>
        <v>19916680.646299001</v>
      </c>
      <c r="AO4" s="6">
        <f>'INPUT by product'!AO69</f>
        <v>15765692.930359</v>
      </c>
      <c r="AP4" s="6">
        <f>'INPUT by product'!AP69</f>
        <v>18911745.987592999</v>
      </c>
      <c r="AQ4" s="6">
        <f>'INPUT by product'!AQ69</f>
        <v>21403965.371417999</v>
      </c>
      <c r="AR4" s="6">
        <f>'INPUT by product'!AR69</f>
        <v>21751156.515156001</v>
      </c>
    </row>
    <row r="5" spans="1:44" s="1" customFormat="1" x14ac:dyDescent="0.25">
      <c r="A5" s="6" t="str">
        <f>'INPUT by product'!A70</f>
        <v>Africa</v>
      </c>
      <c r="B5" s="6">
        <f>'INPUT by product'!B70</f>
        <v>52262.629475000002</v>
      </c>
      <c r="C5" s="6">
        <f>'INPUT by product'!C70</f>
        <v>63115.710939000004</v>
      </c>
      <c r="D5" s="6">
        <f>'INPUT by product'!D70</f>
        <v>68063.987141999998</v>
      </c>
      <c r="E5" s="6">
        <f>'INPUT by product'!E70</f>
        <v>74857.450226999994</v>
      </c>
      <c r="F5" s="6">
        <f>'INPUT by product'!F70</f>
        <v>89917.593892000004</v>
      </c>
      <c r="G5" s="6">
        <f>'INPUT by product'!G70</f>
        <v>103624.39290199999</v>
      </c>
      <c r="H5" s="6">
        <f>'INPUT by product'!H70</f>
        <v>79549.86486300001</v>
      </c>
      <c r="I5" s="6">
        <f>'INPUT by product'!I70</f>
        <v>95109.882900000011</v>
      </c>
      <c r="J5" s="6">
        <f>'INPUT by product'!J70</f>
        <v>105351.33289300001</v>
      </c>
      <c r="K5" s="6">
        <f>'INPUT by product'!K70</f>
        <v>96536.016761000006</v>
      </c>
      <c r="L5" s="6"/>
      <c r="M5" s="6">
        <f>'INPUT by product'!M70</f>
        <v>111892.26875800001</v>
      </c>
      <c r="N5" s="6">
        <f>'INPUT by product'!N70</f>
        <v>139575.077823</v>
      </c>
      <c r="O5" s="6">
        <f>'INPUT by product'!O70</f>
        <v>163685.14798100002</v>
      </c>
      <c r="P5" s="6">
        <f>'INPUT by product'!P70</f>
        <v>192270.429627</v>
      </c>
      <c r="Q5" s="6">
        <f>'INPUT by product'!Q70</f>
        <v>237728.39121399997</v>
      </c>
      <c r="R5" s="6">
        <f>'INPUT by product'!R70</f>
        <v>292278.15484899998</v>
      </c>
      <c r="S5" s="6">
        <f>'INPUT by product'!S70</f>
        <v>259805.18642899999</v>
      </c>
      <c r="T5" s="6">
        <f>'INPUT by product'!T70</f>
        <v>289458.23498400004</v>
      </c>
      <c r="U5" s="6">
        <f>'INPUT by product'!U70</f>
        <v>318661.47434299998</v>
      </c>
      <c r="V5" s="6">
        <f>'INPUT by product'!V70</f>
        <v>333178.92290000001</v>
      </c>
      <c r="W5" s="6"/>
      <c r="X5" s="6">
        <f>'INPUT by product'!X70</f>
        <v>-59629.639283000004</v>
      </c>
      <c r="Y5" s="6">
        <f>'INPUT by product'!Y70</f>
        <v>-76459.366883999988</v>
      </c>
      <c r="Z5" s="6">
        <f>'INPUT by product'!Z70</f>
        <v>-95621.160839000018</v>
      </c>
      <c r="AA5" s="6">
        <f>'INPUT by product'!AA70</f>
        <v>-117412.97940000001</v>
      </c>
      <c r="AB5" s="6">
        <f>'INPUT by product'!AB70</f>
        <v>-147810.79732199997</v>
      </c>
      <c r="AC5" s="6">
        <f>'INPUT by product'!AC70</f>
        <v>-188653.76194699999</v>
      </c>
      <c r="AD5" s="6">
        <f>'INPUT by product'!AD70</f>
        <v>-180255.321566</v>
      </c>
      <c r="AE5" s="6">
        <f>'INPUT by product'!AE70</f>
        <v>-194348.35208400001</v>
      </c>
      <c r="AF5" s="6">
        <f>'INPUT by product'!AF70</f>
        <v>-213310.14144999997</v>
      </c>
      <c r="AG5" s="6">
        <f>'INPUT by product'!AG70</f>
        <v>-236642.906139</v>
      </c>
      <c r="AH5" s="6"/>
      <c r="AI5" s="6">
        <f>'INPUT by product'!AI70</f>
        <v>164154.89823300001</v>
      </c>
      <c r="AJ5" s="6">
        <f>'INPUT by product'!AJ70</f>
        <v>202690.78876200001</v>
      </c>
      <c r="AK5" s="6">
        <f>'INPUT by product'!AK70</f>
        <v>231749.13512300001</v>
      </c>
      <c r="AL5" s="6">
        <f>'INPUT by product'!AL70</f>
        <v>267127.879854</v>
      </c>
      <c r="AM5" s="6">
        <f>'INPUT by product'!AM70</f>
        <v>327645.98510599998</v>
      </c>
      <c r="AN5" s="6">
        <f>'INPUT by product'!AN70</f>
        <v>395902.54775099998</v>
      </c>
      <c r="AO5" s="6">
        <f>'INPUT by product'!AO70</f>
        <v>339355.05129199999</v>
      </c>
      <c r="AP5" s="6">
        <f>'INPUT by product'!AP70</f>
        <v>384568.11788400006</v>
      </c>
      <c r="AQ5" s="6">
        <f>'INPUT by product'!AQ70</f>
        <v>424012.80723599996</v>
      </c>
      <c r="AR5" s="6">
        <f>'INPUT by product'!AR70</f>
        <v>429714.93966100004</v>
      </c>
    </row>
    <row r="6" spans="1:44" s="1" customFormat="1" x14ac:dyDescent="0.25">
      <c r="A6" s="6" t="str">
        <f>'INPUT by product'!A71</f>
        <v>CEN-SAD</v>
      </c>
      <c r="B6" s="6">
        <f>'INPUT by product'!B71</f>
        <v>21625.668297</v>
      </c>
      <c r="C6" s="6">
        <f>'INPUT by product'!C71</f>
        <v>25812.110370999999</v>
      </c>
      <c r="D6" s="6">
        <f>'INPUT by product'!D71</f>
        <v>27581.698186999998</v>
      </c>
      <c r="E6" s="6">
        <f>'INPUT by product'!E71</f>
        <v>31847.902304999996</v>
      </c>
      <c r="F6" s="6">
        <f>'INPUT by product'!F71</f>
        <v>38904.922896999989</v>
      </c>
      <c r="G6" s="6">
        <f>'INPUT by product'!G71</f>
        <v>45797.439855000004</v>
      </c>
      <c r="H6" s="6">
        <f>'INPUT by product'!H71</f>
        <v>35208.993242999997</v>
      </c>
      <c r="I6" s="6">
        <f>'INPUT by product'!I71</f>
        <v>41640.904894000007</v>
      </c>
      <c r="J6" s="6">
        <f>'INPUT by product'!J71</f>
        <v>45498.205227999999</v>
      </c>
      <c r="K6" s="6">
        <f>'INPUT by product'!K71</f>
        <v>43524.191197</v>
      </c>
      <c r="L6" s="6"/>
      <c r="M6" s="6">
        <f>'INPUT by product'!M71</f>
        <v>60572.839546999989</v>
      </c>
      <c r="N6" s="6">
        <f>'INPUT by product'!N71</f>
        <v>71935.378733999998</v>
      </c>
      <c r="O6" s="6">
        <f>'INPUT by product'!O71</f>
        <v>84050.877036999984</v>
      </c>
      <c r="P6" s="6">
        <f>'INPUT by product'!P71</f>
        <v>98927.353912999984</v>
      </c>
      <c r="Q6" s="6">
        <f>'INPUT by product'!Q71</f>
        <v>124780.38699599999</v>
      </c>
      <c r="R6" s="6">
        <f>'INPUT by product'!R71</f>
        <v>157127.60650299999</v>
      </c>
      <c r="S6" s="6">
        <f>'INPUT by product'!S71</f>
        <v>142979.67975499999</v>
      </c>
      <c r="T6" s="6">
        <f>'INPUT by product'!T71</f>
        <v>156956.24711599998</v>
      </c>
      <c r="U6" s="6">
        <f>'INPUT by product'!U71</f>
        <v>168223.02193399996</v>
      </c>
      <c r="V6" s="6">
        <f>'INPUT by product'!V71</f>
        <v>175505.42715299991</v>
      </c>
      <c r="W6" s="6"/>
      <c r="X6" s="6">
        <f>'INPUT by product'!X71</f>
        <v>-38947.171249999985</v>
      </c>
      <c r="Y6" s="6">
        <f>'INPUT by product'!Y71</f>
        <v>-46123.268362999996</v>
      </c>
      <c r="Z6" s="6">
        <f>'INPUT by product'!Z71</f>
        <v>-56469.178849999982</v>
      </c>
      <c r="AA6" s="6">
        <f>'INPUT by product'!AA71</f>
        <v>-67079.451607999988</v>
      </c>
      <c r="AB6" s="6">
        <f>'INPUT by product'!AB71</f>
        <v>-85875.464099000004</v>
      </c>
      <c r="AC6" s="6">
        <f>'INPUT by product'!AC71</f>
        <v>-111330.16664799998</v>
      </c>
      <c r="AD6" s="6">
        <f>'INPUT by product'!AD71</f>
        <v>-107770.68651199999</v>
      </c>
      <c r="AE6" s="6">
        <f>'INPUT by product'!AE71</f>
        <v>-115315.34222199998</v>
      </c>
      <c r="AF6" s="6">
        <f>'INPUT by product'!AF71</f>
        <v>-122724.81670599995</v>
      </c>
      <c r="AG6" s="6">
        <f>'INPUT by product'!AG71</f>
        <v>-131981.2359559999</v>
      </c>
      <c r="AH6" s="6"/>
      <c r="AI6" s="6">
        <f>'INPUT by product'!AI71</f>
        <v>82198.507843999992</v>
      </c>
      <c r="AJ6" s="6">
        <f>'INPUT by product'!AJ71</f>
        <v>97747.489105000001</v>
      </c>
      <c r="AK6" s="6">
        <f>'INPUT by product'!AK71</f>
        <v>111632.57522399999</v>
      </c>
      <c r="AL6" s="6">
        <f>'INPUT by product'!AL71</f>
        <v>130775.25621799998</v>
      </c>
      <c r="AM6" s="6">
        <f>'INPUT by product'!AM71</f>
        <v>163685.30989299997</v>
      </c>
      <c r="AN6" s="6">
        <f>'INPUT by product'!AN71</f>
        <v>202925.04635799999</v>
      </c>
      <c r="AO6" s="6">
        <f>'INPUT by product'!AO71</f>
        <v>178188.67299799999</v>
      </c>
      <c r="AP6" s="6">
        <f>'INPUT by product'!AP71</f>
        <v>198597.15200999999</v>
      </c>
      <c r="AQ6" s="6">
        <f>'INPUT by product'!AQ71</f>
        <v>213721.22716199997</v>
      </c>
      <c r="AR6" s="6">
        <f>'INPUT by product'!AR71</f>
        <v>219029.61834999992</v>
      </c>
    </row>
    <row r="7" spans="1:44" s="1" customFormat="1" x14ac:dyDescent="0.25">
      <c r="A7" s="6" t="str">
        <f>'INPUT by product'!A72</f>
        <v>COMESA</v>
      </c>
      <c r="B7" s="6">
        <f>'INPUT by product'!B72</f>
        <v>8734.2099350000008</v>
      </c>
      <c r="C7" s="6">
        <f>'INPUT by product'!C72</f>
        <v>10826.283923000001</v>
      </c>
      <c r="D7" s="6">
        <f>'INPUT by product'!D72</f>
        <v>11870.421131999999</v>
      </c>
      <c r="E7" s="6">
        <f>'INPUT by product'!E72</f>
        <v>14298.853975000005</v>
      </c>
      <c r="F7" s="6">
        <f>'INPUT by product'!F72</f>
        <v>16599.872926999997</v>
      </c>
      <c r="G7" s="6">
        <f>'INPUT by product'!G72</f>
        <v>19227.876598000003</v>
      </c>
      <c r="H7" s="6">
        <f>'INPUT by product'!H72</f>
        <v>14734.368780000003</v>
      </c>
      <c r="I7" s="6">
        <f>'INPUT by product'!I72</f>
        <v>17603.166343999997</v>
      </c>
      <c r="J7" s="6">
        <f>'INPUT by product'!J72</f>
        <v>18122.355557999996</v>
      </c>
      <c r="K7" s="6">
        <f>'INPUT by product'!K72</f>
        <v>17603.215759999999</v>
      </c>
      <c r="L7" s="6"/>
      <c r="M7" s="6">
        <f>'INPUT by product'!M72</f>
        <v>26947.267448999999</v>
      </c>
      <c r="N7" s="6">
        <f>'INPUT by product'!N72</f>
        <v>34050.965741000007</v>
      </c>
      <c r="O7" s="6">
        <f>'INPUT by product'!O72</f>
        <v>41302.741538000017</v>
      </c>
      <c r="P7" s="6">
        <f>'INPUT by product'!P72</f>
        <v>49214.872861999997</v>
      </c>
      <c r="Q7" s="6">
        <f>'INPUT by product'!Q72</f>
        <v>60873.350027999986</v>
      </c>
      <c r="R7" s="6">
        <f>'INPUT by product'!R72</f>
        <v>77031.504685999986</v>
      </c>
      <c r="S7" s="6">
        <f>'INPUT by product'!S72</f>
        <v>74999.25224999999</v>
      </c>
      <c r="T7" s="6">
        <f>'INPUT by product'!T72</f>
        <v>80301.472919000007</v>
      </c>
      <c r="U7" s="6">
        <f>'INPUT by product'!U72</f>
        <v>73500.525998000012</v>
      </c>
      <c r="V7" s="6">
        <f>'INPUT by product'!V72</f>
        <v>87932.136620999998</v>
      </c>
      <c r="W7" s="6"/>
      <c r="X7" s="6">
        <f>'INPUT by product'!X72</f>
        <v>-18213.057514</v>
      </c>
      <c r="Y7" s="6">
        <f>'INPUT by product'!Y72</f>
        <v>-23224.681818000005</v>
      </c>
      <c r="Z7" s="6">
        <f>'INPUT by product'!Z72</f>
        <v>-29432.320406000017</v>
      </c>
      <c r="AA7" s="6">
        <f>'INPUT by product'!AA72</f>
        <v>-34916.018886999991</v>
      </c>
      <c r="AB7" s="6">
        <f>'INPUT by product'!AB72</f>
        <v>-44273.477100999989</v>
      </c>
      <c r="AC7" s="6">
        <f>'INPUT by product'!AC72</f>
        <v>-57803.628087999983</v>
      </c>
      <c r="AD7" s="6">
        <f>'INPUT by product'!AD72</f>
        <v>-60264.883469999986</v>
      </c>
      <c r="AE7" s="6">
        <f>'INPUT by product'!AE72</f>
        <v>-62698.30657500001</v>
      </c>
      <c r="AF7" s="6">
        <f>'INPUT by product'!AF72</f>
        <v>-55378.170440000016</v>
      </c>
      <c r="AG7" s="6">
        <f>'INPUT by product'!AG72</f>
        <v>-70328.920860999991</v>
      </c>
      <c r="AH7" s="6"/>
      <c r="AI7" s="6">
        <f>'INPUT by product'!AI72</f>
        <v>35681.477383999998</v>
      </c>
      <c r="AJ7" s="6">
        <f>'INPUT by product'!AJ72</f>
        <v>44877.24966400001</v>
      </c>
      <c r="AK7" s="6">
        <f>'INPUT by product'!AK72</f>
        <v>53173.16267000002</v>
      </c>
      <c r="AL7" s="6">
        <f>'INPUT by product'!AL72</f>
        <v>63513.726837000002</v>
      </c>
      <c r="AM7" s="6">
        <f>'INPUT by product'!AM72</f>
        <v>77473.222954999976</v>
      </c>
      <c r="AN7" s="6">
        <f>'INPUT by product'!AN72</f>
        <v>96259.381283999988</v>
      </c>
      <c r="AO7" s="6">
        <f>'INPUT by product'!AO72</f>
        <v>89733.621029999995</v>
      </c>
      <c r="AP7" s="6">
        <f>'INPUT by product'!AP72</f>
        <v>97904.639263000005</v>
      </c>
      <c r="AQ7" s="6">
        <f>'INPUT by product'!AQ72</f>
        <v>91622.881556000008</v>
      </c>
      <c r="AR7" s="6">
        <f>'INPUT by product'!AR72</f>
        <v>105535.352381</v>
      </c>
    </row>
    <row r="8" spans="1:44" s="1" customFormat="1" x14ac:dyDescent="0.25">
      <c r="A8" s="6" t="str">
        <f>'INPUT by product'!A73</f>
        <v>EAC</v>
      </c>
      <c r="B8" s="6">
        <f>'INPUT by product'!B73</f>
        <v>852.56824999999992</v>
      </c>
      <c r="C8" s="6">
        <f>'INPUT by product'!C73</f>
        <v>1031.230683</v>
      </c>
      <c r="D8" s="6">
        <f>'INPUT by product'!D73</f>
        <v>1154.4782989999999</v>
      </c>
      <c r="E8" s="6">
        <f>'INPUT by product'!E73</f>
        <v>1319.2191479999999</v>
      </c>
      <c r="F8" s="6">
        <f>'INPUT by product'!F73</f>
        <v>1481.34097</v>
      </c>
      <c r="G8" s="6">
        <f>'INPUT by product'!G73</f>
        <v>2236.0192439999996</v>
      </c>
      <c r="H8" s="6">
        <f>'INPUT by product'!H73</f>
        <v>1753.6953639999999</v>
      </c>
      <c r="I8" s="6">
        <f>'INPUT by product'!I73</f>
        <v>1564.6311340000002</v>
      </c>
      <c r="J8" s="6">
        <f>'INPUT by product'!J73</f>
        <v>2068.9665989999999</v>
      </c>
      <c r="K8" s="6">
        <f>'INPUT by product'!K73</f>
        <v>2304.0407320000004</v>
      </c>
      <c r="L8" s="6"/>
      <c r="M8" s="6">
        <f>'INPUT by product'!M73</f>
        <v>4299.6303160000007</v>
      </c>
      <c r="N8" s="6">
        <f>'INPUT by product'!N73</f>
        <v>5540.2242509999996</v>
      </c>
      <c r="O8" s="6">
        <f>'INPUT by product'!O73</f>
        <v>6945.6337609999991</v>
      </c>
      <c r="P8" s="6">
        <f>'INPUT by product'!P73</f>
        <v>8138.2007940000012</v>
      </c>
      <c r="Q8" s="6">
        <f>'INPUT by product'!Q73</f>
        <v>10780.738982000001</v>
      </c>
      <c r="R8" s="6">
        <f>'INPUT by product'!R73</f>
        <v>13276.999635000002</v>
      </c>
      <c r="S8" s="6">
        <f>'INPUT by product'!S73</f>
        <v>12312.420367999999</v>
      </c>
      <c r="T8" s="6">
        <f>'INPUT by product'!T73</f>
        <v>14378.896042000002</v>
      </c>
      <c r="U8" s="6">
        <f>'INPUT by product'!U73</f>
        <v>16949.484122000002</v>
      </c>
      <c r="V8" s="6">
        <f>'INPUT by product'!V73</f>
        <v>18392.401800000003</v>
      </c>
      <c r="W8" s="6"/>
      <c r="X8" s="6">
        <f>'INPUT by product'!X73</f>
        <v>-3447.0620660000009</v>
      </c>
      <c r="Y8" s="6">
        <f>'INPUT by product'!Y73</f>
        <v>-4508.9935679999999</v>
      </c>
      <c r="Z8" s="6">
        <f>'INPUT by product'!Z73</f>
        <v>-5791.1554619999988</v>
      </c>
      <c r="AA8" s="6">
        <f>'INPUT by product'!AA73</f>
        <v>-6818.9816460000011</v>
      </c>
      <c r="AB8" s="6">
        <f>'INPUT by product'!AB73</f>
        <v>-9299.3980120000015</v>
      </c>
      <c r="AC8" s="6">
        <f>'INPUT by product'!AC73</f>
        <v>-11040.980391000003</v>
      </c>
      <c r="AD8" s="6">
        <f>'INPUT by product'!AD73</f>
        <v>-10558.725004</v>
      </c>
      <c r="AE8" s="6">
        <f>'INPUT by product'!AE73</f>
        <v>-12814.264908000001</v>
      </c>
      <c r="AF8" s="6">
        <f>'INPUT by product'!AF73</f>
        <v>-14880.517523000002</v>
      </c>
      <c r="AG8" s="6">
        <f>'INPUT by product'!AG73</f>
        <v>-16088.361068000002</v>
      </c>
      <c r="AH8" s="6"/>
      <c r="AI8" s="6">
        <f>'INPUT by product'!AI73</f>
        <v>5152.1985660000009</v>
      </c>
      <c r="AJ8" s="6">
        <f>'INPUT by product'!AJ73</f>
        <v>6571.4549339999994</v>
      </c>
      <c r="AK8" s="6">
        <f>'INPUT by product'!AK73</f>
        <v>8100.1120599999995</v>
      </c>
      <c r="AL8" s="6">
        <f>'INPUT by product'!AL73</f>
        <v>9457.4199420000004</v>
      </c>
      <c r="AM8" s="6">
        <f>'INPUT by product'!AM73</f>
        <v>12262.079952</v>
      </c>
      <c r="AN8" s="6">
        <f>'INPUT by product'!AN73</f>
        <v>15513.018879000001</v>
      </c>
      <c r="AO8" s="6">
        <f>'INPUT by product'!AO73</f>
        <v>14066.115731999998</v>
      </c>
      <c r="AP8" s="6">
        <f>'INPUT by product'!AP73</f>
        <v>15943.527176000003</v>
      </c>
      <c r="AQ8" s="6">
        <f>'INPUT by product'!AQ73</f>
        <v>19018.450721000001</v>
      </c>
      <c r="AR8" s="6">
        <f>'INPUT by product'!AR73</f>
        <v>20696.442532000005</v>
      </c>
    </row>
    <row r="9" spans="1:44" s="1" customFormat="1" x14ac:dyDescent="0.25">
      <c r="A9" s="6" t="str">
        <f>'INPUT by product'!A74</f>
        <v>ECCAS</v>
      </c>
      <c r="B9" s="6">
        <f>'INPUT by product'!B74</f>
        <v>1436.6644849999998</v>
      </c>
      <c r="C9" s="6">
        <f>'INPUT by product'!C74</f>
        <v>1418.3335520000001</v>
      </c>
      <c r="D9" s="6">
        <f>'INPUT by product'!D74</f>
        <v>2078.2067510000002</v>
      </c>
      <c r="E9" s="6">
        <f>'INPUT by product'!E74</f>
        <v>1847.6914610000001</v>
      </c>
      <c r="F9" s="6">
        <f>'INPUT by product'!F74</f>
        <v>3486.1623199999999</v>
      </c>
      <c r="G9" s="6">
        <f>'INPUT by product'!G74</f>
        <v>3726.8178990000001</v>
      </c>
      <c r="H9" s="6">
        <f>'INPUT by product'!H74</f>
        <v>3086.3562449999999</v>
      </c>
      <c r="I9" s="6">
        <f>'INPUT by product'!I74</f>
        <v>3483.9821090000005</v>
      </c>
      <c r="J9" s="6">
        <f>'INPUT by product'!J74</f>
        <v>2235.5223530000003</v>
      </c>
      <c r="K9" s="6">
        <f>'INPUT by product'!K74</f>
        <v>2448.9840209999998</v>
      </c>
      <c r="L9" s="6"/>
      <c r="M9" s="6">
        <f>'INPUT by product'!M74</f>
        <v>7530.4553169999999</v>
      </c>
      <c r="N9" s="6">
        <f>'INPUT by product'!N74</f>
        <v>9832.8799019999988</v>
      </c>
      <c r="O9" s="6">
        <f>'INPUT by product'!O74</f>
        <v>11760.421611999998</v>
      </c>
      <c r="P9" s="6">
        <f>'INPUT by product'!P74</f>
        <v>15880.695973000002</v>
      </c>
      <c r="Q9" s="6">
        <f>'INPUT by product'!Q74</f>
        <v>19836.084837000002</v>
      </c>
      <c r="R9" s="6">
        <f>'INPUT by product'!R74</f>
        <v>27865.030233000001</v>
      </c>
      <c r="S9" s="6">
        <f>'INPUT by product'!S74</f>
        <v>24930.130522000003</v>
      </c>
      <c r="T9" s="6">
        <f>'INPUT by product'!T74</f>
        <v>24356.576384</v>
      </c>
      <c r="U9" s="6">
        <f>'INPUT by product'!U74</f>
        <v>25707.635943000001</v>
      </c>
      <c r="V9" s="6">
        <f>'INPUT by product'!V74</f>
        <v>29511.728391999997</v>
      </c>
      <c r="W9" s="6"/>
      <c r="X9" s="6">
        <f>'INPUT by product'!X74</f>
        <v>-6093.7908320000006</v>
      </c>
      <c r="Y9" s="6">
        <f>'INPUT by product'!Y74</f>
        <v>-8414.5463499999987</v>
      </c>
      <c r="Z9" s="6">
        <f>'INPUT by product'!Z74</f>
        <v>-9682.2148609999986</v>
      </c>
      <c r="AA9" s="6">
        <f>'INPUT by product'!AA74</f>
        <v>-14033.004512000001</v>
      </c>
      <c r="AB9" s="6">
        <f>'INPUT by product'!AB74</f>
        <v>-16349.922517000003</v>
      </c>
      <c r="AC9" s="6">
        <f>'INPUT by product'!AC74</f>
        <v>-24138.212334</v>
      </c>
      <c r="AD9" s="6">
        <f>'INPUT by product'!AD74</f>
        <v>-21843.774277000004</v>
      </c>
      <c r="AE9" s="6">
        <f>'INPUT by product'!AE74</f>
        <v>-20872.594274999999</v>
      </c>
      <c r="AF9" s="6">
        <f>'INPUT by product'!AF74</f>
        <v>-23472.113590000001</v>
      </c>
      <c r="AG9" s="6">
        <f>'INPUT by product'!AG74</f>
        <v>-27062.744370999997</v>
      </c>
      <c r="AH9" s="6"/>
      <c r="AI9" s="6">
        <f>'INPUT by product'!AI74</f>
        <v>8967.1198019999993</v>
      </c>
      <c r="AJ9" s="6">
        <f>'INPUT by product'!AJ74</f>
        <v>11251.213453999999</v>
      </c>
      <c r="AK9" s="6">
        <f>'INPUT by product'!AK74</f>
        <v>13838.628362999998</v>
      </c>
      <c r="AL9" s="6">
        <f>'INPUT by product'!AL74</f>
        <v>17728.387434</v>
      </c>
      <c r="AM9" s="6">
        <f>'INPUT by product'!AM74</f>
        <v>23322.247157000002</v>
      </c>
      <c r="AN9" s="6">
        <f>'INPUT by product'!AN74</f>
        <v>31591.848132000003</v>
      </c>
      <c r="AO9" s="6">
        <f>'INPUT by product'!AO74</f>
        <v>28016.486767000002</v>
      </c>
      <c r="AP9" s="6">
        <f>'INPUT by product'!AP74</f>
        <v>27840.558493</v>
      </c>
      <c r="AQ9" s="6">
        <f>'INPUT by product'!AQ74</f>
        <v>27943.158296000001</v>
      </c>
      <c r="AR9" s="6">
        <f>'INPUT by product'!AR74</f>
        <v>31960.712412999997</v>
      </c>
    </row>
    <row r="10" spans="1:44" s="1" customFormat="1" x14ac:dyDescent="0.25">
      <c r="A10" s="6" t="str">
        <f>'INPUT by product'!A75</f>
        <v>ECOWAS</v>
      </c>
      <c r="B10" s="6">
        <f>'INPUT by product'!B75</f>
        <v>2703.7657649999996</v>
      </c>
      <c r="C10" s="6">
        <f>'INPUT by product'!C75</f>
        <v>2981.6200949999998</v>
      </c>
      <c r="D10" s="6">
        <f>'INPUT by product'!D75</f>
        <v>3469.7499110000003</v>
      </c>
      <c r="E10" s="6">
        <f>'INPUT by product'!E75</f>
        <v>3423.1772539999997</v>
      </c>
      <c r="F10" s="6">
        <f>'INPUT by product'!F75</f>
        <v>4626.0890650000001</v>
      </c>
      <c r="G10" s="6">
        <f>'INPUT by product'!G75</f>
        <v>4085.6812760000003</v>
      </c>
      <c r="H10" s="6">
        <f>'INPUT by product'!H75</f>
        <v>3453.3268819999998</v>
      </c>
      <c r="I10" s="6">
        <f>'INPUT by product'!I75</f>
        <v>3808.22703</v>
      </c>
      <c r="J10" s="6">
        <f>'INPUT by product'!J75</f>
        <v>4060.7030390000004</v>
      </c>
      <c r="K10" s="6">
        <f>'INPUT by product'!K75</f>
        <v>3610.1128430000008</v>
      </c>
      <c r="L10" s="6"/>
      <c r="M10" s="6">
        <f>'INPUT by product'!M75</f>
        <v>22358.746823999998</v>
      </c>
      <c r="N10" s="6">
        <f>'INPUT by product'!N75</f>
        <v>25075.620821999997</v>
      </c>
      <c r="O10" s="6">
        <f>'INPUT by product'!O75</f>
        <v>29564.942677999999</v>
      </c>
      <c r="P10" s="6">
        <f>'INPUT by product'!P75</f>
        <v>35264.120591999999</v>
      </c>
      <c r="Q10" s="6">
        <f>'INPUT by product'!Q75</f>
        <v>45515.595423999992</v>
      </c>
      <c r="R10" s="6">
        <f>'INPUT by product'!R75</f>
        <v>58825.14809499999</v>
      </c>
      <c r="S10" s="6">
        <f>'INPUT by product'!S75</f>
        <v>51555.259249999996</v>
      </c>
      <c r="T10" s="6">
        <f>'INPUT by product'!T75</f>
        <v>58918.041956000001</v>
      </c>
      <c r="U10" s="6">
        <f>'INPUT by product'!U75</f>
        <v>76610.365218999985</v>
      </c>
      <c r="V10" s="6">
        <f>'INPUT by product'!V75</f>
        <v>71785.189670000007</v>
      </c>
      <c r="W10" s="6"/>
      <c r="X10" s="6">
        <f>'INPUT by product'!X75</f>
        <v>-19654.981058999998</v>
      </c>
      <c r="Y10" s="6">
        <f>'INPUT by product'!Y75</f>
        <v>-22094.000726999999</v>
      </c>
      <c r="Z10" s="6">
        <f>'INPUT by product'!Z75</f>
        <v>-26095.192767</v>
      </c>
      <c r="AA10" s="6">
        <f>'INPUT by product'!AA75</f>
        <v>-31840.943338000001</v>
      </c>
      <c r="AB10" s="6">
        <f>'INPUT by product'!AB75</f>
        <v>-40889.506358999992</v>
      </c>
      <c r="AC10" s="6">
        <f>'INPUT by product'!AC75</f>
        <v>-54739.466818999987</v>
      </c>
      <c r="AD10" s="6">
        <f>'INPUT by product'!AD75</f>
        <v>-48101.932367999994</v>
      </c>
      <c r="AE10" s="6">
        <f>'INPUT by product'!AE75</f>
        <v>-55109.814925999999</v>
      </c>
      <c r="AF10" s="6">
        <f>'INPUT by product'!AF75</f>
        <v>-72549.662179999985</v>
      </c>
      <c r="AG10" s="6">
        <f>'INPUT by product'!AG75</f>
        <v>-68175.076827000012</v>
      </c>
      <c r="AH10" s="6"/>
      <c r="AI10" s="6">
        <f>'INPUT by product'!AI75</f>
        <v>25062.512588999998</v>
      </c>
      <c r="AJ10" s="6">
        <f>'INPUT by product'!AJ75</f>
        <v>28057.240916999996</v>
      </c>
      <c r="AK10" s="6">
        <f>'INPUT by product'!AK75</f>
        <v>33034.692588999998</v>
      </c>
      <c r="AL10" s="6">
        <f>'INPUT by product'!AL75</f>
        <v>38687.297846000001</v>
      </c>
      <c r="AM10" s="6">
        <f>'INPUT by product'!AM75</f>
        <v>50141.684488999992</v>
      </c>
      <c r="AN10" s="6">
        <f>'INPUT by product'!AN75</f>
        <v>62910.829370999993</v>
      </c>
      <c r="AO10" s="6">
        <f>'INPUT by product'!AO75</f>
        <v>55008.586131999997</v>
      </c>
      <c r="AP10" s="6">
        <f>'INPUT by product'!AP75</f>
        <v>62726.268986000003</v>
      </c>
      <c r="AQ10" s="6">
        <f>'INPUT by product'!AQ75</f>
        <v>80671.068257999985</v>
      </c>
      <c r="AR10" s="6">
        <f>'INPUT by product'!AR75</f>
        <v>75395.302513000002</v>
      </c>
    </row>
    <row r="11" spans="1:44" s="1" customFormat="1" x14ac:dyDescent="0.25">
      <c r="A11" s="6" t="str">
        <f>'INPUT by product'!A76</f>
        <v>IGAD</v>
      </c>
      <c r="B11" s="6">
        <f>'INPUT by product'!B76</f>
        <v>876.70809399999996</v>
      </c>
      <c r="C11" s="6">
        <f>'INPUT by product'!C76</f>
        <v>983.02254900000003</v>
      </c>
      <c r="D11" s="6">
        <f>'INPUT by product'!D76</f>
        <v>1153.1803149999998</v>
      </c>
      <c r="E11" s="6">
        <f>'INPUT by product'!E76</f>
        <v>1413.9135479999998</v>
      </c>
      <c r="F11" s="6">
        <f>'INPUT by product'!F76</f>
        <v>1478.2991399999999</v>
      </c>
      <c r="G11" s="6">
        <f>'INPUT by product'!G76</f>
        <v>2121.2919330000004</v>
      </c>
      <c r="H11" s="6">
        <f>'INPUT by product'!H76</f>
        <v>1621.1217380000003</v>
      </c>
      <c r="I11" s="6">
        <f>'INPUT by product'!I76</f>
        <v>1462.6700890000002</v>
      </c>
      <c r="J11" s="6">
        <f>'INPUT by product'!J76</f>
        <v>2053.8510300000003</v>
      </c>
      <c r="K11" s="6">
        <f>'INPUT by product'!K76</f>
        <v>2266.387373</v>
      </c>
      <c r="L11" s="6"/>
      <c r="M11" s="6">
        <f>'INPUT by product'!M76</f>
        <v>6490.745954</v>
      </c>
      <c r="N11" s="6">
        <f>'INPUT by product'!N76</f>
        <v>8587.0579119999984</v>
      </c>
      <c r="O11" s="6">
        <f>'INPUT by product'!O76</f>
        <v>11899.561048</v>
      </c>
      <c r="P11" s="6">
        <f>'INPUT by product'!P76</f>
        <v>13566.923863</v>
      </c>
      <c r="Q11" s="6">
        <f>'INPUT by product'!Q76</f>
        <v>15737.817734999999</v>
      </c>
      <c r="R11" s="6">
        <f>'INPUT by product'!R76</f>
        <v>18581.959060999998</v>
      </c>
      <c r="S11" s="6">
        <f>'INPUT by product'!S76</f>
        <v>17605.245370999997</v>
      </c>
      <c r="T11" s="6">
        <f>'INPUT by product'!T76</f>
        <v>19181.058960999999</v>
      </c>
      <c r="U11" s="6">
        <f>'INPUT by product'!U76</f>
        <v>21391.922315</v>
      </c>
      <c r="V11" s="6">
        <f>'INPUT by product'!V76</f>
        <v>24102.891842000001</v>
      </c>
      <c r="W11" s="6"/>
      <c r="X11" s="6">
        <f>'INPUT by product'!X76</f>
        <v>-5614.0378600000004</v>
      </c>
      <c r="Y11" s="6">
        <f>'INPUT by product'!Y76</f>
        <v>-7604.0353629999981</v>
      </c>
      <c r="Z11" s="6">
        <f>'INPUT by product'!Z76</f>
        <v>-10746.380733</v>
      </c>
      <c r="AA11" s="6">
        <f>'INPUT by product'!AA76</f>
        <v>-12153.010315</v>
      </c>
      <c r="AB11" s="6">
        <f>'INPUT by product'!AB76</f>
        <v>-14259.518595</v>
      </c>
      <c r="AC11" s="6">
        <f>'INPUT by product'!AC76</f>
        <v>-16460.667127999997</v>
      </c>
      <c r="AD11" s="6">
        <f>'INPUT by product'!AD76</f>
        <v>-15984.123632999997</v>
      </c>
      <c r="AE11" s="6">
        <f>'INPUT by product'!AE76</f>
        <v>-17718.388872</v>
      </c>
      <c r="AF11" s="6">
        <f>'INPUT by product'!AF76</f>
        <v>-19338.071284999998</v>
      </c>
      <c r="AG11" s="6">
        <f>'INPUT by product'!AG76</f>
        <v>-21836.504469</v>
      </c>
      <c r="AH11" s="6"/>
      <c r="AI11" s="6">
        <f>'INPUT by product'!AI76</f>
        <v>7367.4540479999996</v>
      </c>
      <c r="AJ11" s="6">
        <f>'INPUT by product'!AJ76</f>
        <v>9570.0804609999977</v>
      </c>
      <c r="AK11" s="6">
        <f>'INPUT by product'!AK76</f>
        <v>13052.741362999999</v>
      </c>
      <c r="AL11" s="6">
        <f>'INPUT by product'!AL76</f>
        <v>14980.837411</v>
      </c>
      <c r="AM11" s="6">
        <f>'INPUT by product'!AM76</f>
        <v>17216.116875</v>
      </c>
      <c r="AN11" s="6">
        <f>'INPUT by product'!AN76</f>
        <v>20703.250993999998</v>
      </c>
      <c r="AO11" s="6">
        <f>'INPUT by product'!AO76</f>
        <v>19226.367108999999</v>
      </c>
      <c r="AP11" s="6">
        <f>'INPUT by product'!AP76</f>
        <v>20643.729049999998</v>
      </c>
      <c r="AQ11" s="6">
        <f>'INPUT by product'!AQ76</f>
        <v>23445.773345000001</v>
      </c>
      <c r="AR11" s="6">
        <f>'INPUT by product'!AR76</f>
        <v>26369.279215000002</v>
      </c>
    </row>
    <row r="12" spans="1:44" s="1" customFormat="1" x14ac:dyDescent="0.25">
      <c r="A12" s="6" t="str">
        <f>'INPUT by product'!A77</f>
        <v>SADC</v>
      </c>
      <c r="B12" s="6">
        <f>'INPUT by product'!B77</f>
        <v>29569.202934999998</v>
      </c>
      <c r="C12" s="6">
        <f>'INPUT by product'!C77</f>
        <v>36082.036455999994</v>
      </c>
      <c r="D12" s="6">
        <f>'INPUT by product'!D77</f>
        <v>38841.04587699999</v>
      </c>
      <c r="E12" s="6">
        <f>'INPUT by product'!E77</f>
        <v>41546.364155999996</v>
      </c>
      <c r="F12" s="6">
        <f>'INPUT by product'!F77</f>
        <v>48759.896313000005</v>
      </c>
      <c r="G12" s="6">
        <f>'INPUT by product'!G77</f>
        <v>54594.015078999997</v>
      </c>
      <c r="H12" s="6">
        <f>'INPUT by product'!H77</f>
        <v>41685.330141000006</v>
      </c>
      <c r="I12" s="6">
        <f>'INPUT by product'!I77</f>
        <v>50535.410600000003</v>
      </c>
      <c r="J12" s="6">
        <f>'INPUT by product'!J77</f>
        <v>57489.398562000009</v>
      </c>
      <c r="K12" s="6">
        <f>'INPUT by product'!K77</f>
        <v>50683.562331999994</v>
      </c>
      <c r="L12" s="6"/>
      <c r="M12" s="6">
        <f>'INPUT by product'!M77</f>
        <v>35458.751196999998</v>
      </c>
      <c r="N12" s="6">
        <f>'INPUT by product'!N77</f>
        <v>47725.206398999995</v>
      </c>
      <c r="O12" s="6">
        <f>'INPUT by product'!O77</f>
        <v>56145.409584000001</v>
      </c>
      <c r="P12" s="6">
        <f>'INPUT by product'!P77</f>
        <v>68256.457757000011</v>
      </c>
      <c r="Q12" s="6">
        <f>'INPUT by product'!Q77</f>
        <v>80025.580230999985</v>
      </c>
      <c r="R12" s="6">
        <f>'INPUT by product'!R77</f>
        <v>92151.727901999999</v>
      </c>
      <c r="S12" s="6">
        <f>'INPUT by product'!S77</f>
        <v>74797.580430000016</v>
      </c>
      <c r="T12" s="6">
        <f>'INPUT by product'!T77</f>
        <v>89550.441326</v>
      </c>
      <c r="U12" s="6">
        <f>'INPUT by product'!U77</f>
        <v>105132.873359</v>
      </c>
      <c r="V12" s="6">
        <f>'INPUT by product'!V77</f>
        <v>112296.54246099998</v>
      </c>
      <c r="W12" s="6"/>
      <c r="X12" s="6">
        <f>'INPUT by product'!X77</f>
        <v>-5889.5482620000002</v>
      </c>
      <c r="Y12" s="6">
        <f>'INPUT by product'!Y77</f>
        <v>-11643.169943000001</v>
      </c>
      <c r="Z12" s="6">
        <f>'INPUT by product'!Z77</f>
        <v>-17304.363707000011</v>
      </c>
      <c r="AA12" s="6">
        <f>'INPUT by product'!AA77</f>
        <v>-26710.093601000015</v>
      </c>
      <c r="AB12" s="6">
        <f>'INPUT by product'!AB77</f>
        <v>-31265.683917999981</v>
      </c>
      <c r="AC12" s="6">
        <f>'INPUT by product'!AC77</f>
        <v>-37557.712823000002</v>
      </c>
      <c r="AD12" s="6">
        <f>'INPUT by product'!AD77</f>
        <v>-33112.250289000011</v>
      </c>
      <c r="AE12" s="6">
        <f>'INPUT by product'!AE77</f>
        <v>-39015.030725999997</v>
      </c>
      <c r="AF12" s="6">
        <f>'INPUT by product'!AF77</f>
        <v>-47643.474796999995</v>
      </c>
      <c r="AG12" s="6">
        <f>'INPUT by product'!AG77</f>
        <v>-61612.980128999981</v>
      </c>
      <c r="AH12" s="6"/>
      <c r="AI12" s="6">
        <f>'INPUT by product'!AI77</f>
        <v>65027.954131999999</v>
      </c>
      <c r="AJ12" s="6">
        <f>'INPUT by product'!AJ77</f>
        <v>83807.24285499999</v>
      </c>
      <c r="AK12" s="6">
        <f>'INPUT by product'!AK77</f>
        <v>94986.45546099999</v>
      </c>
      <c r="AL12" s="6">
        <f>'INPUT by product'!AL77</f>
        <v>109802.82191300001</v>
      </c>
      <c r="AM12" s="6">
        <f>'INPUT by product'!AM77</f>
        <v>128785.47654399999</v>
      </c>
      <c r="AN12" s="6">
        <f>'INPUT by product'!AN77</f>
        <v>146745.74298099999</v>
      </c>
      <c r="AO12" s="6">
        <f>'INPUT by product'!AO77</f>
        <v>116482.91057100001</v>
      </c>
      <c r="AP12" s="6">
        <f>'INPUT by product'!AP77</f>
        <v>140085.851926</v>
      </c>
      <c r="AQ12" s="6">
        <f>'INPUT by product'!AQ77</f>
        <v>162622.27192100001</v>
      </c>
      <c r="AR12" s="6">
        <f>'INPUT by product'!AR77</f>
        <v>162980.10479299998</v>
      </c>
    </row>
    <row r="15" spans="1:44" x14ac:dyDescent="0.25">
      <c r="B15" t="s">
        <v>62</v>
      </c>
      <c r="M15" t="s">
        <v>58</v>
      </c>
      <c r="X15" t="s">
        <v>58</v>
      </c>
      <c r="AI15" t="s">
        <v>58</v>
      </c>
    </row>
    <row r="16" spans="1:44" x14ac:dyDescent="0.25">
      <c r="B16" s="12">
        <v>2002</v>
      </c>
      <c r="C16" s="12">
        <v>2003</v>
      </c>
      <c r="D16" s="12">
        <v>2004</v>
      </c>
      <c r="E16" s="12">
        <v>2005</v>
      </c>
      <c r="F16" s="12">
        <v>2006</v>
      </c>
      <c r="G16" s="12">
        <v>2007</v>
      </c>
      <c r="H16" s="12">
        <v>2008</v>
      </c>
      <c r="I16" s="12">
        <v>2009</v>
      </c>
      <c r="J16" s="12">
        <v>2010</v>
      </c>
      <c r="K16" s="12">
        <v>2011</v>
      </c>
      <c r="M16" s="12">
        <v>2002</v>
      </c>
      <c r="N16" s="12">
        <v>2003</v>
      </c>
      <c r="O16" s="12">
        <v>2004</v>
      </c>
      <c r="P16" s="12">
        <v>2005</v>
      </c>
      <c r="Q16" s="12">
        <v>2006</v>
      </c>
      <c r="R16" s="12">
        <v>2007</v>
      </c>
      <c r="S16" s="12">
        <v>2008</v>
      </c>
      <c r="T16" s="12">
        <v>2009</v>
      </c>
      <c r="U16" s="12">
        <v>2010</v>
      </c>
      <c r="V16" s="12">
        <v>2011</v>
      </c>
      <c r="X16" s="12">
        <v>2002</v>
      </c>
      <c r="Y16" s="12">
        <v>2003</v>
      </c>
      <c r="Z16" s="12">
        <v>2004</v>
      </c>
      <c r="AA16" s="12">
        <v>2005</v>
      </c>
      <c r="AB16" s="12">
        <v>2006</v>
      </c>
      <c r="AC16" s="12">
        <v>2007</v>
      </c>
      <c r="AD16" s="12">
        <v>2008</v>
      </c>
      <c r="AE16" s="12">
        <v>2009</v>
      </c>
      <c r="AF16" s="12">
        <v>2010</v>
      </c>
      <c r="AG16" s="12">
        <v>2011</v>
      </c>
      <c r="AI16" s="12">
        <v>2002</v>
      </c>
      <c r="AJ16" s="12">
        <v>2003</v>
      </c>
      <c r="AK16" s="12">
        <v>2004</v>
      </c>
      <c r="AL16" s="12">
        <v>2005</v>
      </c>
      <c r="AM16" s="12">
        <v>2006</v>
      </c>
      <c r="AN16" s="12">
        <v>2007</v>
      </c>
      <c r="AO16" s="12">
        <v>2008</v>
      </c>
      <c r="AP16" s="12">
        <v>2009</v>
      </c>
      <c r="AQ16" s="12">
        <v>2010</v>
      </c>
      <c r="AR16" s="12">
        <v>2011</v>
      </c>
    </row>
    <row r="17" spans="1:44" s="14" customFormat="1" x14ac:dyDescent="0.25">
      <c r="A17" s="16" t="s">
        <v>6</v>
      </c>
      <c r="B17" s="14">
        <f t="shared" ref="B17:K17" si="0">B5/B$4</f>
        <v>1.0182256433013808E-2</v>
      </c>
      <c r="C17" s="14">
        <f t="shared" si="0"/>
        <v>1.0235668171862606E-2</v>
      </c>
      <c r="D17" s="14">
        <f t="shared" si="0"/>
        <v>9.9666915082316093E-3</v>
      </c>
      <c r="E17" s="14">
        <f t="shared" si="0"/>
        <v>9.648988074710969E-3</v>
      </c>
      <c r="F17" s="14">
        <f t="shared" si="0"/>
        <v>1.0119311130285408E-2</v>
      </c>
      <c r="G17" s="14">
        <f t="shared" si="0"/>
        <v>1.0653920065535706E-2</v>
      </c>
      <c r="H17" s="14">
        <f t="shared" si="0"/>
        <v>1.0365417972379219E-2</v>
      </c>
      <c r="I17" s="14">
        <f t="shared" si="0"/>
        <v>1.0367817279904882E-2</v>
      </c>
      <c r="J17" s="14">
        <f t="shared" si="0"/>
        <v>1.0039318717994948E-2</v>
      </c>
      <c r="K17" s="14">
        <f t="shared" si="0"/>
        <v>8.7596052393639368E-3</v>
      </c>
      <c r="M17" s="14">
        <f t="shared" ref="M17:V17" si="1">M5/M$4</f>
        <v>2.0465469944599395E-2</v>
      </c>
      <c r="N17" s="14">
        <f t="shared" si="1"/>
        <v>2.1269768417386783E-2</v>
      </c>
      <c r="O17" s="14">
        <f t="shared" si="1"/>
        <v>2.2692487629916953E-2</v>
      </c>
      <c r="P17" s="14">
        <f t="shared" si="1"/>
        <v>2.3581682779681572E-2</v>
      </c>
      <c r="Q17" s="14">
        <f t="shared" si="1"/>
        <v>2.5441996470864054E-2</v>
      </c>
      <c r="R17" s="14">
        <f t="shared" si="1"/>
        <v>2.868207923504705E-2</v>
      </c>
      <c r="S17" s="14">
        <f t="shared" si="1"/>
        <v>3.2109804821107049E-2</v>
      </c>
      <c r="T17" s="14">
        <f t="shared" si="1"/>
        <v>2.9724066735963825E-2</v>
      </c>
      <c r="U17" s="14">
        <f t="shared" si="1"/>
        <v>2.9207953106402229E-2</v>
      </c>
      <c r="V17" s="14">
        <f t="shared" si="1"/>
        <v>3.1049518063634488E-2</v>
      </c>
      <c r="X17" s="14">
        <f t="shared" ref="X17:AG17" si="2">X5/X$4</f>
        <v>0.17818362229725437</v>
      </c>
      <c r="Y17" s="14">
        <f t="shared" si="2"/>
        <v>0.19313666867686918</v>
      </c>
      <c r="Z17" s="14">
        <f t="shared" si="2"/>
        <v>0.24898682623064869</v>
      </c>
      <c r="AA17" s="14">
        <f t="shared" si="2"/>
        <v>0.29700885018889828</v>
      </c>
      <c r="AB17" s="14">
        <f t="shared" si="2"/>
        <v>0.322594645234204</v>
      </c>
      <c r="AC17" s="14">
        <f t="shared" si="2"/>
        <v>0.40670323917104673</v>
      </c>
      <c r="AD17" s="14">
        <f t="shared" si="2"/>
        <v>0.43267859473937798</v>
      </c>
      <c r="AE17" s="14">
        <f t="shared" si="2"/>
        <v>0.34421770689641357</v>
      </c>
      <c r="AF17" s="14">
        <f t="shared" si="2"/>
        <v>0.51249383458552977</v>
      </c>
      <c r="AG17" s="14">
        <f t="shared" si="2"/>
        <v>-0.81594467899105494</v>
      </c>
      <c r="AI17" s="14">
        <f t="shared" ref="AI17:AR17" si="3">AI5/AI$4</f>
        <v>1.5486187633936169E-2</v>
      </c>
      <c r="AJ17" s="14">
        <f t="shared" si="3"/>
        <v>1.5924311282555555E-2</v>
      </c>
      <c r="AK17" s="14">
        <f t="shared" si="3"/>
        <v>1.6503607245522349E-2</v>
      </c>
      <c r="AL17" s="14">
        <f t="shared" si="3"/>
        <v>1.6788413593703522E-2</v>
      </c>
      <c r="AM17" s="14">
        <f t="shared" si="3"/>
        <v>1.7973217702367858E-2</v>
      </c>
      <c r="AN17" s="14">
        <f t="shared" si="3"/>
        <v>1.9877938235886121E-2</v>
      </c>
      <c r="AO17" s="14">
        <f t="shared" si="3"/>
        <v>2.1524905552265664E-2</v>
      </c>
      <c r="AP17" s="14">
        <f t="shared" si="3"/>
        <v>2.0334881725690212E-2</v>
      </c>
      <c r="AQ17" s="14">
        <f t="shared" si="3"/>
        <v>1.9810011830901659E-2</v>
      </c>
      <c r="AR17" s="14">
        <f t="shared" si="3"/>
        <v>1.975595823429337E-2</v>
      </c>
    </row>
    <row r="19" spans="1:44" x14ac:dyDescent="0.25">
      <c r="B19" t="s">
        <v>59</v>
      </c>
      <c r="M19" t="s">
        <v>59</v>
      </c>
      <c r="X19" t="s">
        <v>59</v>
      </c>
      <c r="AI19" t="s">
        <v>59</v>
      </c>
    </row>
    <row r="20" spans="1:44" x14ac:dyDescent="0.25">
      <c r="B20" s="12">
        <v>2002</v>
      </c>
      <c r="C20" s="12">
        <v>2003</v>
      </c>
      <c r="D20" s="12">
        <v>2004</v>
      </c>
      <c r="E20" s="12">
        <v>2005</v>
      </c>
      <c r="F20" s="12">
        <v>2006</v>
      </c>
      <c r="G20" s="12">
        <v>2007</v>
      </c>
      <c r="H20" s="12">
        <v>2008</v>
      </c>
      <c r="I20" s="12">
        <v>2009</v>
      </c>
      <c r="J20" s="12">
        <v>2010</v>
      </c>
      <c r="K20" s="12">
        <v>2011</v>
      </c>
      <c r="M20" s="12">
        <v>2002</v>
      </c>
      <c r="N20" s="12">
        <v>2003</v>
      </c>
      <c r="O20" s="12">
        <v>2004</v>
      </c>
      <c r="P20" s="12">
        <v>2005</v>
      </c>
      <c r="Q20" s="12">
        <v>2006</v>
      </c>
      <c r="R20" s="12">
        <v>2007</v>
      </c>
      <c r="S20" s="12">
        <v>2008</v>
      </c>
      <c r="T20" s="12">
        <v>2009</v>
      </c>
      <c r="U20" s="12">
        <v>2010</v>
      </c>
      <c r="V20" s="12">
        <v>2011</v>
      </c>
      <c r="X20" s="12">
        <v>2002</v>
      </c>
      <c r="Y20" s="12">
        <v>2003</v>
      </c>
      <c r="Z20" s="12">
        <v>2004</v>
      </c>
      <c r="AA20" s="12">
        <v>2005</v>
      </c>
      <c r="AB20" s="12">
        <v>2006</v>
      </c>
      <c r="AC20" s="12">
        <v>2007</v>
      </c>
      <c r="AD20" s="12">
        <v>2008</v>
      </c>
      <c r="AE20" s="12">
        <v>2009</v>
      </c>
      <c r="AF20" s="12">
        <v>2010</v>
      </c>
      <c r="AG20" s="12">
        <v>2011</v>
      </c>
      <c r="AI20" s="12">
        <v>2002</v>
      </c>
      <c r="AJ20" s="12">
        <v>2003</v>
      </c>
      <c r="AK20" s="12">
        <v>2004</v>
      </c>
      <c r="AL20" s="12">
        <v>2005</v>
      </c>
      <c r="AM20" s="12">
        <v>2006</v>
      </c>
      <c r="AN20" s="12">
        <v>2007</v>
      </c>
      <c r="AO20" s="12">
        <v>2008</v>
      </c>
      <c r="AP20" s="12">
        <v>2009</v>
      </c>
      <c r="AQ20" s="12">
        <v>2010</v>
      </c>
      <c r="AR20" s="12">
        <v>2011</v>
      </c>
    </row>
    <row r="21" spans="1:44" s="14" customFormat="1" x14ac:dyDescent="0.25">
      <c r="A21" s="16" t="s">
        <v>5</v>
      </c>
      <c r="B21" s="14">
        <f t="shared" ref="B21:K21" si="4">B4/B$5</f>
        <v>98.210058505078692</v>
      </c>
      <c r="C21" s="14">
        <f t="shared" si="4"/>
        <v>97.697579015794517</v>
      </c>
      <c r="D21" s="14">
        <f t="shared" si="4"/>
        <v>100.33419808108721</v>
      </c>
      <c r="E21" s="14">
        <f t="shared" si="4"/>
        <v>103.63781074835192</v>
      </c>
      <c r="F21" s="14">
        <f t="shared" si="4"/>
        <v>98.820956004323946</v>
      </c>
      <c r="G21" s="14">
        <f t="shared" si="4"/>
        <v>93.862164710142068</v>
      </c>
      <c r="H21" s="14">
        <f t="shared" si="4"/>
        <v>96.474643151362059</v>
      </c>
      <c r="I21" s="14">
        <f t="shared" si="4"/>
        <v>96.452317108078347</v>
      </c>
      <c r="J21" s="14">
        <f t="shared" si="4"/>
        <v>99.608352726918895</v>
      </c>
      <c r="K21" s="14">
        <f t="shared" si="4"/>
        <v>114.16039566557147</v>
      </c>
      <c r="M21" s="14">
        <f t="shared" ref="M21:V21" si="5">M4/M$5</f>
        <v>48.862791946973523</v>
      </c>
      <c r="N21" s="14">
        <f t="shared" si="5"/>
        <v>47.015086406984992</v>
      </c>
      <c r="O21" s="14">
        <f t="shared" si="5"/>
        <v>44.06744717937562</v>
      </c>
      <c r="P21" s="14">
        <f t="shared" si="5"/>
        <v>42.405794757854139</v>
      </c>
      <c r="Q21" s="14">
        <f t="shared" si="5"/>
        <v>39.305091530265365</v>
      </c>
      <c r="R21" s="14">
        <f t="shared" si="5"/>
        <v>34.864975854961216</v>
      </c>
      <c r="S21" s="14">
        <f t="shared" si="5"/>
        <v>31.143135424562292</v>
      </c>
      <c r="T21" s="14">
        <f t="shared" si="5"/>
        <v>33.642771996271868</v>
      </c>
      <c r="U21" s="14">
        <f t="shared" si="5"/>
        <v>34.237250257047464</v>
      </c>
      <c r="V21" s="14">
        <f t="shared" si="5"/>
        <v>32.206619051237709</v>
      </c>
      <c r="X21" s="14">
        <f t="shared" ref="X21:AG21" si="6">X4/X$5</f>
        <v>5.6121880737824066</v>
      </c>
      <c r="Y21" s="14">
        <f t="shared" si="6"/>
        <v>5.1776806903150447</v>
      </c>
      <c r="Z21" s="14">
        <f t="shared" si="6"/>
        <v>4.0162767449939336</v>
      </c>
      <c r="AA21" s="14">
        <f t="shared" si="6"/>
        <v>3.3669030379532385</v>
      </c>
      <c r="AB21" s="14">
        <f t="shared" si="6"/>
        <v>3.099865465138143</v>
      </c>
      <c r="AC21" s="14">
        <f t="shared" si="6"/>
        <v>2.4587952681130014</v>
      </c>
      <c r="AD21" s="14">
        <f t="shared" si="6"/>
        <v>2.3111843575306645</v>
      </c>
      <c r="AE21" s="14">
        <f t="shared" si="6"/>
        <v>2.9051381726301861</v>
      </c>
      <c r="AF21" s="14">
        <f t="shared" si="6"/>
        <v>1.9512429857985161</v>
      </c>
      <c r="AG21" s="14">
        <f t="shared" si="6"/>
        <v>-1.2255732842532121</v>
      </c>
      <c r="AI21" s="14">
        <f t="shared" ref="AI21:AR21" si="7">AI4/AI$5</f>
        <v>64.573671948066604</v>
      </c>
      <c r="AJ21" s="14">
        <f t="shared" si="7"/>
        <v>62.79706432864446</v>
      </c>
      <c r="AK21" s="14">
        <f t="shared" si="7"/>
        <v>60.592813748116399</v>
      </c>
      <c r="AL21" s="14">
        <f t="shared" si="7"/>
        <v>59.564889464901498</v>
      </c>
      <c r="AM21" s="14">
        <f t="shared" si="7"/>
        <v>55.638340143638068</v>
      </c>
      <c r="AN21" s="14">
        <f t="shared" si="7"/>
        <v>50.307028230658048</v>
      </c>
      <c r="AO21" s="14">
        <f t="shared" si="7"/>
        <v>46.457811281533921</v>
      </c>
      <c r="AP21" s="14">
        <f t="shared" si="7"/>
        <v>49.176583050229553</v>
      </c>
      <c r="AQ21" s="14">
        <f t="shared" si="7"/>
        <v>50.479525632594473</v>
      </c>
      <c r="AR21" s="14">
        <f t="shared" si="7"/>
        <v>50.617640923341831</v>
      </c>
    </row>
    <row r="22" spans="1:44" s="14" customFormat="1" x14ac:dyDescent="0.25">
      <c r="A22" s="16" t="s">
        <v>6</v>
      </c>
      <c r="B22" s="14">
        <f t="shared" ref="B22:K22" si="8">B5/B$5</f>
        <v>1</v>
      </c>
      <c r="C22" s="14">
        <f t="shared" si="8"/>
        <v>1</v>
      </c>
      <c r="D22" s="14">
        <f t="shared" si="8"/>
        <v>1</v>
      </c>
      <c r="E22" s="14">
        <f t="shared" si="8"/>
        <v>1</v>
      </c>
      <c r="F22" s="14">
        <f t="shared" si="8"/>
        <v>1</v>
      </c>
      <c r="G22" s="14">
        <f t="shared" si="8"/>
        <v>1</v>
      </c>
      <c r="H22" s="14">
        <f t="shared" si="8"/>
        <v>1</v>
      </c>
      <c r="I22" s="14">
        <f t="shared" si="8"/>
        <v>1</v>
      </c>
      <c r="J22" s="14">
        <f t="shared" si="8"/>
        <v>1</v>
      </c>
      <c r="K22" s="14">
        <f t="shared" si="8"/>
        <v>1</v>
      </c>
      <c r="M22" s="14">
        <f t="shared" ref="M22:V22" si="9">M5/M$5</f>
        <v>1</v>
      </c>
      <c r="N22" s="14">
        <f t="shared" si="9"/>
        <v>1</v>
      </c>
      <c r="O22" s="14">
        <f t="shared" si="9"/>
        <v>1</v>
      </c>
      <c r="P22" s="14">
        <f t="shared" si="9"/>
        <v>1</v>
      </c>
      <c r="Q22" s="14">
        <f t="shared" si="9"/>
        <v>1</v>
      </c>
      <c r="R22" s="14">
        <f t="shared" si="9"/>
        <v>1</v>
      </c>
      <c r="S22" s="14">
        <f t="shared" si="9"/>
        <v>1</v>
      </c>
      <c r="T22" s="14">
        <f t="shared" si="9"/>
        <v>1</v>
      </c>
      <c r="U22" s="14">
        <f t="shared" si="9"/>
        <v>1</v>
      </c>
      <c r="V22" s="14">
        <f t="shared" si="9"/>
        <v>1</v>
      </c>
      <c r="X22" s="14">
        <f t="shared" ref="X22:AG22" si="10">X5/X$5</f>
        <v>1</v>
      </c>
      <c r="Y22" s="14">
        <f t="shared" si="10"/>
        <v>1</v>
      </c>
      <c r="Z22" s="14">
        <f t="shared" si="10"/>
        <v>1</v>
      </c>
      <c r="AA22" s="14">
        <f t="shared" si="10"/>
        <v>1</v>
      </c>
      <c r="AB22" s="14">
        <f t="shared" si="10"/>
        <v>1</v>
      </c>
      <c r="AC22" s="14">
        <f t="shared" si="10"/>
        <v>1</v>
      </c>
      <c r="AD22" s="14">
        <f t="shared" si="10"/>
        <v>1</v>
      </c>
      <c r="AE22" s="14">
        <f t="shared" si="10"/>
        <v>1</v>
      </c>
      <c r="AF22" s="14">
        <f t="shared" si="10"/>
        <v>1</v>
      </c>
      <c r="AG22" s="14">
        <f t="shared" si="10"/>
        <v>1</v>
      </c>
      <c r="AI22" s="14">
        <f t="shared" ref="AI22:AR22" si="11">AI5/AI$5</f>
        <v>1</v>
      </c>
      <c r="AJ22" s="14">
        <f t="shared" si="11"/>
        <v>1</v>
      </c>
      <c r="AK22" s="14">
        <f t="shared" si="11"/>
        <v>1</v>
      </c>
      <c r="AL22" s="14">
        <f t="shared" si="11"/>
        <v>1</v>
      </c>
      <c r="AM22" s="14">
        <f t="shared" si="11"/>
        <v>1</v>
      </c>
      <c r="AN22" s="14">
        <f t="shared" si="11"/>
        <v>1</v>
      </c>
      <c r="AO22" s="14">
        <f t="shared" si="11"/>
        <v>1</v>
      </c>
      <c r="AP22" s="14">
        <f t="shared" si="11"/>
        <v>1</v>
      </c>
      <c r="AQ22" s="14">
        <f t="shared" si="11"/>
        <v>1</v>
      </c>
      <c r="AR22" s="14">
        <f t="shared" si="11"/>
        <v>1</v>
      </c>
    </row>
    <row r="23" spans="1:44" s="14" customFormat="1" x14ac:dyDescent="0.25">
      <c r="A23" s="16" t="s">
        <v>7</v>
      </c>
      <c r="B23" s="14">
        <f t="shared" ref="B23:K23" si="12">B6/B$5</f>
        <v>0.41378837066253449</v>
      </c>
      <c r="C23" s="14">
        <f t="shared" si="12"/>
        <v>0.40896489934093994</v>
      </c>
      <c r="D23" s="14">
        <f t="shared" si="12"/>
        <v>0.40523189053643111</v>
      </c>
      <c r="E23" s="14">
        <f t="shared" si="12"/>
        <v>0.42544732967023929</v>
      </c>
      <c r="F23" s="14">
        <f t="shared" si="12"/>
        <v>0.43267308669011628</v>
      </c>
      <c r="G23" s="14">
        <f t="shared" si="12"/>
        <v>0.44195617047727087</v>
      </c>
      <c r="H23" s="14">
        <f t="shared" si="12"/>
        <v>0.44260280395996371</v>
      </c>
      <c r="I23" s="14">
        <f t="shared" si="12"/>
        <v>0.43781890613598895</v>
      </c>
      <c r="J23" s="14">
        <f t="shared" si="12"/>
        <v>0.43187118737463159</v>
      </c>
      <c r="K23" s="14">
        <f t="shared" si="12"/>
        <v>0.45085961340994052</v>
      </c>
      <c r="M23" s="14">
        <f t="shared" ref="M23:V23" si="13">M6/M$5</f>
        <v>0.54134964121611118</v>
      </c>
      <c r="N23" s="14">
        <f t="shared" si="13"/>
        <v>0.51538841930809276</v>
      </c>
      <c r="O23" s="14">
        <f t="shared" si="13"/>
        <v>0.51349116321021571</v>
      </c>
      <c r="P23" s="14">
        <f t="shared" si="13"/>
        <v>0.51452193717420125</v>
      </c>
      <c r="Q23" s="14">
        <f t="shared" si="13"/>
        <v>0.52488634764568076</v>
      </c>
      <c r="R23" s="14">
        <f t="shared" si="13"/>
        <v>0.53759613538061723</v>
      </c>
      <c r="S23" s="14">
        <f t="shared" si="13"/>
        <v>0.5503342012538065</v>
      </c>
      <c r="T23" s="14">
        <f t="shared" si="13"/>
        <v>0.54224142949215393</v>
      </c>
      <c r="U23" s="14">
        <f t="shared" si="13"/>
        <v>0.52790511397976059</v>
      </c>
      <c r="V23" s="14">
        <f t="shared" si="13"/>
        <v>0.52676029331446017</v>
      </c>
      <c r="X23" s="14">
        <f t="shared" ref="X23:AG23" si="14">X6/X$5</f>
        <v>0.65315121336149951</v>
      </c>
      <c r="Y23" s="14">
        <f t="shared" si="14"/>
        <v>0.60323895217410994</v>
      </c>
      <c r="Z23" s="14">
        <f t="shared" si="14"/>
        <v>0.59055107001972806</v>
      </c>
      <c r="AA23" s="14">
        <f t="shared" si="14"/>
        <v>0.57131206405618207</v>
      </c>
      <c r="AB23" s="14">
        <f t="shared" si="14"/>
        <v>0.58098234807517957</v>
      </c>
      <c r="AC23" s="14">
        <f t="shared" si="14"/>
        <v>0.59012958712838637</v>
      </c>
      <c r="AD23" s="14">
        <f t="shared" si="14"/>
        <v>0.59787797428515888</v>
      </c>
      <c r="AE23" s="14">
        <f t="shared" si="14"/>
        <v>0.59334355545324668</v>
      </c>
      <c r="AF23" s="14">
        <f t="shared" si="14"/>
        <v>0.57533512411441878</v>
      </c>
      <c r="AG23" s="14">
        <f t="shared" si="14"/>
        <v>0.55772318768970996</v>
      </c>
      <c r="AI23" s="14">
        <f t="shared" ref="AI23:AR23" si="15">AI6/AI$5</f>
        <v>0.50073746643446582</v>
      </c>
      <c r="AJ23" s="14">
        <f t="shared" si="15"/>
        <v>0.48224929066596767</v>
      </c>
      <c r="AK23" s="14">
        <f t="shared" si="15"/>
        <v>0.48169575763357825</v>
      </c>
      <c r="AL23" s="14">
        <f t="shared" si="15"/>
        <v>0.48956049173705046</v>
      </c>
      <c r="AM23" s="14">
        <f t="shared" si="15"/>
        <v>0.49957978224590338</v>
      </c>
      <c r="AN23" s="14">
        <f t="shared" si="15"/>
        <v>0.51256312319977348</v>
      </c>
      <c r="AO23" s="14">
        <f t="shared" si="15"/>
        <v>0.5250803614668359</v>
      </c>
      <c r="AP23" s="14">
        <f t="shared" si="15"/>
        <v>0.51641605940382251</v>
      </c>
      <c r="AQ23" s="14">
        <f t="shared" si="15"/>
        <v>0.50404427299066357</v>
      </c>
      <c r="AR23" s="14">
        <f t="shared" si="15"/>
        <v>0.50970910744409137</v>
      </c>
    </row>
    <row r="24" spans="1:44" s="14" customFormat="1" x14ac:dyDescent="0.25">
      <c r="A24" s="16" t="s">
        <v>8</v>
      </c>
      <c r="B24" s="14">
        <f t="shared" ref="B24:K24" si="16">B7/B$5</f>
        <v>0.16712151728182828</v>
      </c>
      <c r="C24" s="14">
        <f t="shared" si="16"/>
        <v>0.17153072922625201</v>
      </c>
      <c r="D24" s="14">
        <f t="shared" si="16"/>
        <v>0.1744009075935424</v>
      </c>
      <c r="E24" s="14">
        <f t="shared" si="16"/>
        <v>0.19101444053517358</v>
      </c>
      <c r="F24" s="14">
        <f t="shared" si="16"/>
        <v>0.18461206765539231</v>
      </c>
      <c r="G24" s="14">
        <f t="shared" si="16"/>
        <v>0.18555357536506153</v>
      </c>
      <c r="H24" s="14">
        <f t="shared" si="16"/>
        <v>0.18522179522712434</v>
      </c>
      <c r="I24" s="14">
        <f t="shared" si="16"/>
        <v>0.18508241002155618</v>
      </c>
      <c r="J24" s="14">
        <f t="shared" si="16"/>
        <v>0.17201828453756679</v>
      </c>
      <c r="K24" s="14">
        <f t="shared" si="16"/>
        <v>0.18234868550233779</v>
      </c>
      <c r="M24" s="14">
        <f t="shared" ref="M24:V24" si="17">M7/M$5</f>
        <v>0.24083225541955364</v>
      </c>
      <c r="N24" s="14">
        <f t="shared" si="17"/>
        <v>0.24396164610548324</v>
      </c>
      <c r="O24" s="14">
        <f t="shared" si="17"/>
        <v>0.25233041633559994</v>
      </c>
      <c r="P24" s="14">
        <f t="shared" si="17"/>
        <v>0.25596693655636837</v>
      </c>
      <c r="Q24" s="14">
        <f t="shared" si="17"/>
        <v>0.2560626003362072</v>
      </c>
      <c r="R24" s="14">
        <f t="shared" si="17"/>
        <v>0.26355546388951601</v>
      </c>
      <c r="S24" s="14">
        <f t="shared" si="17"/>
        <v>0.28867496173135831</v>
      </c>
      <c r="T24" s="14">
        <f t="shared" si="17"/>
        <v>0.27741989418072255</v>
      </c>
      <c r="U24" s="14">
        <f t="shared" si="17"/>
        <v>0.23065394443912512</v>
      </c>
      <c r="V24" s="14">
        <f t="shared" si="17"/>
        <v>0.26391866524939772</v>
      </c>
      <c r="X24" s="14">
        <f t="shared" ref="X24:AG24" si="18">X7/X$5</f>
        <v>0.30543631880047978</v>
      </c>
      <c r="Y24" s="14">
        <f t="shared" si="18"/>
        <v>0.30375195040831604</v>
      </c>
      <c r="Z24" s="14">
        <f t="shared" si="18"/>
        <v>0.30780132920113806</v>
      </c>
      <c r="AA24" s="14">
        <f t="shared" si="18"/>
        <v>0.29737784583464871</v>
      </c>
      <c r="AB24" s="14">
        <f t="shared" si="18"/>
        <v>0.29952803112584508</v>
      </c>
      <c r="AC24" s="14">
        <f t="shared" si="18"/>
        <v>0.30640061184806489</v>
      </c>
      <c r="AD24" s="14">
        <f t="shared" si="18"/>
        <v>0.33433067576833875</v>
      </c>
      <c r="AE24" s="14">
        <f t="shared" si="18"/>
        <v>0.32260786316264184</v>
      </c>
      <c r="AF24" s="14">
        <f t="shared" si="18"/>
        <v>0.25961339701694724</v>
      </c>
      <c r="AG24" s="14">
        <f t="shared" si="18"/>
        <v>0.29719429163741756</v>
      </c>
      <c r="AI24" s="14">
        <f t="shared" ref="AI24:AR24" si="19">AI7/AI$5</f>
        <v>0.21736468279706173</v>
      </c>
      <c r="AJ24" s="14">
        <f t="shared" si="19"/>
        <v>0.22140744499590942</v>
      </c>
      <c r="AK24" s="14">
        <f t="shared" si="19"/>
        <v>0.22944276638520594</v>
      </c>
      <c r="AL24" s="14">
        <f t="shared" si="19"/>
        <v>0.23776524888272138</v>
      </c>
      <c r="AM24" s="14">
        <f t="shared" si="19"/>
        <v>0.23645405857769278</v>
      </c>
      <c r="AN24" s="14">
        <f t="shared" si="19"/>
        <v>0.24313908013681595</v>
      </c>
      <c r="AO24" s="14">
        <f t="shared" si="19"/>
        <v>0.26442400279107142</v>
      </c>
      <c r="AP24" s="14">
        <f t="shared" si="19"/>
        <v>0.25458334872297361</v>
      </c>
      <c r="AQ24" s="14">
        <f t="shared" si="19"/>
        <v>0.21608517476927039</v>
      </c>
      <c r="AR24" s="14">
        <f t="shared" si="19"/>
        <v>0.24559386383972667</v>
      </c>
    </row>
    <row r="25" spans="1:44" s="14" customFormat="1" x14ac:dyDescent="0.25">
      <c r="A25" s="16" t="s">
        <v>9</v>
      </c>
      <c r="B25" s="14">
        <f t="shared" ref="B25:K25" si="20">B8/B$5</f>
        <v>1.6313152601857294E-2</v>
      </c>
      <c r="C25" s="14">
        <f t="shared" si="20"/>
        <v>1.6338731952123025E-2</v>
      </c>
      <c r="D25" s="14">
        <f t="shared" si="20"/>
        <v>1.696166133481784E-2</v>
      </c>
      <c r="E25" s="14">
        <f t="shared" si="20"/>
        <v>1.7623084195354771E-2</v>
      </c>
      <c r="F25" s="14">
        <f t="shared" si="20"/>
        <v>1.6474428483698508E-2</v>
      </c>
      <c r="G25" s="14">
        <f t="shared" si="20"/>
        <v>2.1578116709592261E-2</v>
      </c>
      <c r="H25" s="14">
        <f t="shared" si="20"/>
        <v>2.2045233728808927E-2</v>
      </c>
      <c r="I25" s="14">
        <f t="shared" si="20"/>
        <v>1.6450773424304153E-2</v>
      </c>
      <c r="J25" s="14">
        <f t="shared" si="20"/>
        <v>1.9638732061428629E-2</v>
      </c>
      <c r="K25" s="14">
        <f t="shared" si="20"/>
        <v>2.3867161804534073E-2</v>
      </c>
      <c r="M25" s="14">
        <f t="shared" ref="M25:V25" si="21">M8/M$5</f>
        <v>3.8426518326294894E-2</v>
      </c>
      <c r="N25" s="14">
        <f t="shared" si="21"/>
        <v>3.9693506444078437E-2</v>
      </c>
      <c r="O25" s="14">
        <f t="shared" si="21"/>
        <v>4.2432889279644496E-2</v>
      </c>
      <c r="P25" s="14">
        <f t="shared" si="21"/>
        <v>4.2326845629813772E-2</v>
      </c>
      <c r="Q25" s="14">
        <f t="shared" si="21"/>
        <v>4.5348975471319795E-2</v>
      </c>
      <c r="R25" s="14">
        <f t="shared" si="21"/>
        <v>4.5425904792163872E-2</v>
      </c>
      <c r="S25" s="14">
        <f t="shared" si="21"/>
        <v>4.7390972202030146E-2</v>
      </c>
      <c r="T25" s="14">
        <f t="shared" si="21"/>
        <v>4.9675201131502797E-2</v>
      </c>
      <c r="U25" s="14">
        <f t="shared" si="21"/>
        <v>5.3189624371586135E-2</v>
      </c>
      <c r="V25" s="14">
        <f t="shared" si="21"/>
        <v>5.5202777054178427E-2</v>
      </c>
      <c r="X25" s="14">
        <f t="shared" ref="X25:AG25" si="22">X8/X$5</f>
        <v>5.7807863798074899E-2</v>
      </c>
      <c r="Y25" s="14">
        <f t="shared" si="22"/>
        <v>5.8972415699449887E-2</v>
      </c>
      <c r="Z25" s="14">
        <f t="shared" si="22"/>
        <v>6.0563534380749955E-2</v>
      </c>
      <c r="AA25" s="14">
        <f t="shared" si="22"/>
        <v>5.8076898149132569E-2</v>
      </c>
      <c r="AB25" s="14">
        <f t="shared" si="22"/>
        <v>6.2914199642273974E-2</v>
      </c>
      <c r="AC25" s="14">
        <f t="shared" si="22"/>
        <v>5.8525100570757944E-2</v>
      </c>
      <c r="AD25" s="14">
        <f t="shared" si="22"/>
        <v>5.8576495341547803E-2</v>
      </c>
      <c r="AE25" s="14">
        <f t="shared" si="22"/>
        <v>6.5934517944672366E-2</v>
      </c>
      <c r="AF25" s="14">
        <f t="shared" si="22"/>
        <v>6.976000963596006E-2</v>
      </c>
      <c r="AG25" s="14">
        <f t="shared" si="22"/>
        <v>6.7985815972653643E-2</v>
      </c>
      <c r="AI25" s="14">
        <f t="shared" ref="AI25:AR25" si="23">AI8/AI$5</f>
        <v>3.1386200603572702E-2</v>
      </c>
      <c r="AJ25" s="14">
        <f t="shared" si="23"/>
        <v>3.2421083237858514E-2</v>
      </c>
      <c r="AK25" s="14">
        <f t="shared" si="23"/>
        <v>3.495207028799005E-2</v>
      </c>
      <c r="AL25" s="14">
        <f t="shared" si="23"/>
        <v>3.5404091655161556E-2</v>
      </c>
      <c r="AM25" s="14">
        <f t="shared" si="23"/>
        <v>3.7424783178811039E-2</v>
      </c>
      <c r="AN25" s="14">
        <f t="shared" si="23"/>
        <v>3.9183932932800425E-2</v>
      </c>
      <c r="AO25" s="14">
        <f t="shared" si="23"/>
        <v>4.1449554613809857E-2</v>
      </c>
      <c r="AP25" s="14">
        <f t="shared" si="23"/>
        <v>4.1458265609030959E-2</v>
      </c>
      <c r="AQ25" s="14">
        <f t="shared" si="23"/>
        <v>4.4853481773286581E-2</v>
      </c>
      <c r="AR25" s="14">
        <f t="shared" si="23"/>
        <v>4.8163190575425015E-2</v>
      </c>
    </row>
    <row r="26" spans="1:44" s="14" customFormat="1" x14ac:dyDescent="0.25">
      <c r="A26" s="16" t="s">
        <v>10</v>
      </c>
      <c r="B26" s="14">
        <f t="shared" ref="B26:K26" si="24">B9/B$5</f>
        <v>2.7489326492598939E-2</v>
      </c>
      <c r="C26" s="14">
        <f t="shared" si="24"/>
        <v>2.2471957154547292E-2</v>
      </c>
      <c r="D26" s="14">
        <f t="shared" si="24"/>
        <v>3.0533132692686593E-2</v>
      </c>
      <c r="E26" s="14">
        <f t="shared" si="24"/>
        <v>2.4682799846869011E-2</v>
      </c>
      <c r="F26" s="14">
        <f t="shared" si="24"/>
        <v>3.8770636191480259E-2</v>
      </c>
      <c r="G26" s="14">
        <f t="shared" si="24"/>
        <v>3.5964677761968059E-2</v>
      </c>
      <c r="H26" s="14">
        <f t="shared" si="24"/>
        <v>3.8797755977527958E-2</v>
      </c>
      <c r="I26" s="14">
        <f t="shared" si="24"/>
        <v>3.6631126048836719E-2</v>
      </c>
      <c r="J26" s="14">
        <f t="shared" si="24"/>
        <v>2.1219687417438814E-2</v>
      </c>
      <c r="K26" s="14">
        <f t="shared" si="24"/>
        <v>2.536860441490036E-2</v>
      </c>
      <c r="M26" s="14">
        <f t="shared" ref="M26:V26" si="25">M9/M$5</f>
        <v>6.7300944029357629E-2</v>
      </c>
      <c r="N26" s="14">
        <f t="shared" si="25"/>
        <v>7.0448679344240914E-2</v>
      </c>
      <c r="O26" s="14">
        <f t="shared" si="25"/>
        <v>7.1847823440677139E-2</v>
      </c>
      <c r="P26" s="14">
        <f t="shared" si="25"/>
        <v>8.2595623278151342E-2</v>
      </c>
      <c r="Q26" s="14">
        <f t="shared" si="25"/>
        <v>8.3440117251892806E-2</v>
      </c>
      <c r="R26" s="14">
        <f t="shared" si="25"/>
        <v>9.5337368772551431E-2</v>
      </c>
      <c r="S26" s="14">
        <f t="shared" si="25"/>
        <v>9.5957016350067939E-2</v>
      </c>
      <c r="T26" s="14">
        <f t="shared" si="25"/>
        <v>8.4145391079809229E-2</v>
      </c>
      <c r="U26" s="14">
        <f t="shared" si="25"/>
        <v>8.0673812220327851E-2</v>
      </c>
      <c r="V26" s="14">
        <f t="shared" si="25"/>
        <v>8.8576216451896089E-2</v>
      </c>
      <c r="X26" s="14">
        <f t="shared" ref="X26:AG26" si="26">X9/X$5</f>
        <v>0.10219399119755028</v>
      </c>
      <c r="Y26" s="14">
        <f t="shared" si="26"/>
        <v>0.11005252453588966</v>
      </c>
      <c r="Z26" s="14">
        <f t="shared" si="26"/>
        <v>0.10125598534933299</v>
      </c>
      <c r="AA26" s="14">
        <f t="shared" si="26"/>
        <v>0.11951834101911905</v>
      </c>
      <c r="AB26" s="14">
        <f t="shared" si="26"/>
        <v>0.1106138578048689</v>
      </c>
      <c r="AC26" s="14">
        <f t="shared" si="26"/>
        <v>0.12794980648613485</v>
      </c>
      <c r="AD26" s="14">
        <f t="shared" si="26"/>
        <v>0.12118240996841785</v>
      </c>
      <c r="AE26" s="14">
        <f t="shared" si="26"/>
        <v>0.10739784542129063</v>
      </c>
      <c r="AF26" s="14">
        <f t="shared" si="26"/>
        <v>0.11003749484410651</v>
      </c>
      <c r="AG26" s="14">
        <f t="shared" si="26"/>
        <v>0.114361105568505</v>
      </c>
      <c r="AI26" s="14">
        <f t="shared" ref="AI26:AR26" si="27">AI9/AI$5</f>
        <v>5.4625965466300913E-2</v>
      </c>
      <c r="AJ26" s="14">
        <f t="shared" si="27"/>
        <v>5.5509248953642384E-2</v>
      </c>
      <c r="AK26" s="14">
        <f t="shared" si="27"/>
        <v>5.971382959274129E-2</v>
      </c>
      <c r="AL26" s="14">
        <f t="shared" si="27"/>
        <v>6.6366668442431151E-2</v>
      </c>
      <c r="AM26" s="14">
        <f t="shared" si="27"/>
        <v>7.1181238950493442E-2</v>
      </c>
      <c r="AN26" s="14">
        <f t="shared" si="27"/>
        <v>7.9797031646963446E-2</v>
      </c>
      <c r="AO26" s="14">
        <f t="shared" si="27"/>
        <v>8.2558036664947293E-2</v>
      </c>
      <c r="AP26" s="14">
        <f t="shared" si="27"/>
        <v>7.2394348876829509E-2</v>
      </c>
      <c r="AQ26" s="14">
        <f t="shared" si="27"/>
        <v>6.590168461691584E-2</v>
      </c>
      <c r="AR26" s="14">
        <f t="shared" si="27"/>
        <v>7.4376544688471019E-2</v>
      </c>
    </row>
    <row r="27" spans="1:44" s="14" customFormat="1" x14ac:dyDescent="0.25">
      <c r="A27" s="16" t="s">
        <v>11</v>
      </c>
      <c r="B27" s="14">
        <f t="shared" ref="B27:K27" si="28">B10/B$5</f>
        <v>5.1734208403986924E-2</v>
      </c>
      <c r="C27" s="14">
        <f t="shared" si="28"/>
        <v>4.7240537271008042E-2</v>
      </c>
      <c r="D27" s="14">
        <f t="shared" si="28"/>
        <v>5.0977764552070065E-2</v>
      </c>
      <c r="E27" s="14">
        <f t="shared" si="28"/>
        <v>4.5729279365239579E-2</v>
      </c>
      <c r="F27" s="14">
        <f t="shared" si="28"/>
        <v>5.144809669347241E-2</v>
      </c>
      <c r="G27" s="14">
        <f t="shared" si="28"/>
        <v>3.9427794572113192E-2</v>
      </c>
      <c r="H27" s="14">
        <f t="shared" si="28"/>
        <v>4.3410845360294263E-2</v>
      </c>
      <c r="I27" s="14">
        <f t="shared" si="28"/>
        <v>4.0040287232863361E-2</v>
      </c>
      <c r="J27" s="14">
        <f t="shared" si="28"/>
        <v>3.8544391679640633E-2</v>
      </c>
      <c r="K27" s="14">
        <f t="shared" si="28"/>
        <v>3.7396538246836648E-2</v>
      </c>
      <c r="M27" s="14">
        <f t="shared" ref="M27:V27" si="29">M10/M$5</f>
        <v>0.1998238758779427</v>
      </c>
      <c r="N27" s="14">
        <f t="shared" si="29"/>
        <v>0.17965686434220915</v>
      </c>
      <c r="O27" s="14">
        <f t="shared" si="29"/>
        <v>0.18062080184227705</v>
      </c>
      <c r="P27" s="14">
        <f t="shared" si="29"/>
        <v>0.18340896548892902</v>
      </c>
      <c r="Q27" s="14">
        <f t="shared" si="29"/>
        <v>0.19146049485956201</v>
      </c>
      <c r="R27" s="14">
        <f t="shared" si="29"/>
        <v>0.20126426528657571</v>
      </c>
      <c r="S27" s="14">
        <f t="shared" si="29"/>
        <v>0.19843814497555884</v>
      </c>
      <c r="T27" s="14">
        <f t="shared" si="29"/>
        <v>0.20354591728667429</v>
      </c>
      <c r="U27" s="14">
        <f t="shared" si="29"/>
        <v>0.24041301314177166</v>
      </c>
      <c r="V27" s="14">
        <f t="shared" si="29"/>
        <v>0.21545537468330656</v>
      </c>
      <c r="X27" s="14">
        <f t="shared" ref="X27:AG27" si="30">X10/X$5</f>
        <v>0.32961764141684985</v>
      </c>
      <c r="Y27" s="14">
        <f t="shared" si="30"/>
        <v>0.28896395075465142</v>
      </c>
      <c r="Z27" s="14">
        <f t="shared" si="30"/>
        <v>0.2729018612411242</v>
      </c>
      <c r="AA27" s="14">
        <f t="shared" si="30"/>
        <v>0.27118759357536582</v>
      </c>
      <c r="AB27" s="14">
        <f t="shared" si="30"/>
        <v>0.27663409642479514</v>
      </c>
      <c r="AC27" s="14">
        <f t="shared" si="30"/>
        <v>0.29015836341699025</v>
      </c>
      <c r="AD27" s="14">
        <f t="shared" si="30"/>
        <v>0.26685443708460838</v>
      </c>
      <c r="AE27" s="14">
        <f t="shared" si="30"/>
        <v>0.2835620386540802</v>
      </c>
      <c r="AF27" s="14">
        <f t="shared" si="30"/>
        <v>0.34011351587334476</v>
      </c>
      <c r="AG27" s="14">
        <f t="shared" si="30"/>
        <v>0.2880926284219783</v>
      </c>
      <c r="AI27" s="14">
        <f t="shared" ref="AI27:AR27" si="31">AI10/AI$5</f>
        <v>0.15267599601826373</v>
      </c>
      <c r="AJ27" s="14">
        <f t="shared" si="31"/>
        <v>0.13842385778045826</v>
      </c>
      <c r="AK27" s="14">
        <f t="shared" si="31"/>
        <v>0.14254505231040865</v>
      </c>
      <c r="AL27" s="14">
        <f t="shared" si="31"/>
        <v>0.1448268816686028</v>
      </c>
      <c r="AM27" s="14">
        <f t="shared" si="31"/>
        <v>0.15303616332358891</v>
      </c>
      <c r="AN27" s="14">
        <f t="shared" si="31"/>
        <v>0.15890483587028417</v>
      </c>
      <c r="AO27" s="14">
        <f t="shared" si="31"/>
        <v>0.16209744314272059</v>
      </c>
      <c r="AP27" s="14">
        <f t="shared" si="31"/>
        <v>0.16310834431917354</v>
      </c>
      <c r="AQ27" s="14">
        <f t="shared" si="31"/>
        <v>0.19025620660816392</v>
      </c>
      <c r="AR27" s="14">
        <f t="shared" si="31"/>
        <v>0.17545422687067613</v>
      </c>
    </row>
    <row r="28" spans="1:44" s="14" customFormat="1" x14ac:dyDescent="0.25">
      <c r="A28" s="16" t="s">
        <v>12</v>
      </c>
      <c r="B28" s="14">
        <f t="shared" ref="B28:K28" si="32">B11/B$5</f>
        <v>1.6775047539836781E-2</v>
      </c>
      <c r="C28" s="14">
        <f t="shared" si="32"/>
        <v>1.5574926343617844E-2</v>
      </c>
      <c r="D28" s="14">
        <f t="shared" si="32"/>
        <v>1.6942591279499274E-2</v>
      </c>
      <c r="E28" s="14">
        <f t="shared" si="32"/>
        <v>1.8888080527888748E-2</v>
      </c>
      <c r="F28" s="14">
        <f t="shared" si="32"/>
        <v>1.6440599397884073E-2</v>
      </c>
      <c r="G28" s="14">
        <f t="shared" si="32"/>
        <v>2.04709709132497E-2</v>
      </c>
      <c r="H28" s="14">
        <f t="shared" si="32"/>
        <v>2.0378686259139221E-2</v>
      </c>
      <c r="I28" s="14">
        <f t="shared" si="32"/>
        <v>1.5378739247717021E-2</v>
      </c>
      <c r="J28" s="14">
        <f t="shared" si="32"/>
        <v>1.9495254341831556E-2</v>
      </c>
      <c r="K28" s="14">
        <f t="shared" si="32"/>
        <v>2.3477117132469128E-2</v>
      </c>
      <c r="M28" s="14">
        <f t="shared" ref="M28:V28" si="33">M11/M$5</f>
        <v>5.8008886816283529E-2</v>
      </c>
      <c r="N28" s="14">
        <f t="shared" si="33"/>
        <v>6.1522859567304307E-2</v>
      </c>
      <c r="O28" s="14">
        <f t="shared" si="33"/>
        <v>7.2697866573583431E-2</v>
      </c>
      <c r="P28" s="14">
        <f t="shared" si="33"/>
        <v>7.0561676537153978E-2</v>
      </c>
      <c r="Q28" s="14">
        <f t="shared" si="33"/>
        <v>6.6200833878663753E-2</v>
      </c>
      <c r="R28" s="14">
        <f t="shared" si="33"/>
        <v>6.3576284278241788E-2</v>
      </c>
      <c r="S28" s="14">
        <f t="shared" si="33"/>
        <v>6.7763256049590798E-2</v>
      </c>
      <c r="T28" s="14">
        <f t="shared" si="33"/>
        <v>6.6265376633904513E-2</v>
      </c>
      <c r="U28" s="14">
        <f t="shared" si="33"/>
        <v>6.7130557150357692E-2</v>
      </c>
      <c r="V28" s="14">
        <f t="shared" si="33"/>
        <v>7.2342186691185806E-2</v>
      </c>
      <c r="X28" s="14">
        <f t="shared" ref="X28:AG28" si="34">X11/X$5</f>
        <v>9.4148445764630398E-2</v>
      </c>
      <c r="Y28" s="14">
        <f t="shared" si="34"/>
        <v>9.9451979173937305E-2</v>
      </c>
      <c r="Z28" s="14">
        <f t="shared" si="34"/>
        <v>0.11238496415133442</v>
      </c>
      <c r="AA28" s="14">
        <f t="shared" si="34"/>
        <v>0.10350653204700126</v>
      </c>
      <c r="AB28" s="14">
        <f t="shared" si="34"/>
        <v>9.6471427347328373E-2</v>
      </c>
      <c r="AC28" s="14">
        <f t="shared" si="34"/>
        <v>8.7253320358511716E-2</v>
      </c>
      <c r="AD28" s="14">
        <f t="shared" si="34"/>
        <v>8.8674905651245667E-2</v>
      </c>
      <c r="AE28" s="14">
        <f t="shared" si="34"/>
        <v>9.1168197116185831E-2</v>
      </c>
      <c r="AF28" s="14">
        <f t="shared" si="34"/>
        <v>9.065706465500073E-2</v>
      </c>
      <c r="AG28" s="14">
        <f t="shared" si="34"/>
        <v>9.2276184506344811E-2</v>
      </c>
      <c r="AI28" s="14">
        <f t="shared" ref="AI28:AR28" si="35">AI11/AI$5</f>
        <v>4.4881110020504537E-2</v>
      </c>
      <c r="AJ28" s="14">
        <f t="shared" si="35"/>
        <v>4.7215172033482036E-2</v>
      </c>
      <c r="AK28" s="14">
        <f t="shared" si="35"/>
        <v>5.632271877119327E-2</v>
      </c>
      <c r="AL28" s="14">
        <f t="shared" si="35"/>
        <v>5.608114517731301E-2</v>
      </c>
      <c r="AM28" s="14">
        <f t="shared" si="35"/>
        <v>5.25448736062804E-2</v>
      </c>
      <c r="AN28" s="14">
        <f t="shared" si="35"/>
        <v>5.2293805916654917E-2</v>
      </c>
      <c r="AO28" s="14">
        <f t="shared" si="35"/>
        <v>5.6655609031900228E-2</v>
      </c>
      <c r="AP28" s="14">
        <f t="shared" si="35"/>
        <v>5.3680292489110888E-2</v>
      </c>
      <c r="AQ28" s="14">
        <f t="shared" si="35"/>
        <v>5.5294965022012629E-2</v>
      </c>
      <c r="AR28" s="14">
        <f t="shared" si="35"/>
        <v>6.1364585638569127E-2</v>
      </c>
    </row>
    <row r="29" spans="1:44" s="14" customFormat="1" x14ac:dyDescent="0.25">
      <c r="A29" s="16" t="s">
        <v>13</v>
      </c>
      <c r="B29" s="14">
        <f t="shared" ref="B29:K29" si="36">B12/B$5</f>
        <v>0.5657810032146301</v>
      </c>
      <c r="C29" s="14">
        <f t="shared" si="36"/>
        <v>0.57168074191341234</v>
      </c>
      <c r="D29" s="14">
        <f t="shared" si="36"/>
        <v>0.57065487209803034</v>
      </c>
      <c r="E29" s="14">
        <f t="shared" si="36"/>
        <v>0.55500640256933076</v>
      </c>
      <c r="F29" s="14">
        <f t="shared" si="36"/>
        <v>0.54227314369160617</v>
      </c>
      <c r="G29" s="14">
        <f t="shared" si="36"/>
        <v>0.52684521038044418</v>
      </c>
      <c r="H29" s="14">
        <f t="shared" si="36"/>
        <v>0.52401509685516212</v>
      </c>
      <c r="I29" s="14">
        <f t="shared" si="36"/>
        <v>0.53133711302256259</v>
      </c>
      <c r="J29" s="14">
        <f t="shared" si="36"/>
        <v>0.5456921804718794</v>
      </c>
      <c r="K29" s="14">
        <f t="shared" si="36"/>
        <v>0.52502230807264738</v>
      </c>
      <c r="M29" s="14">
        <f t="shared" ref="M29:V29" si="37">M12/M$5</f>
        <v>0.31690081531629316</v>
      </c>
      <c r="N29" s="14">
        <f t="shared" si="37"/>
        <v>0.34193214966014196</v>
      </c>
      <c r="O29" s="14">
        <f t="shared" si="37"/>
        <v>0.3430085763829786</v>
      </c>
      <c r="P29" s="14">
        <f t="shared" si="37"/>
        <v>0.35500236770373839</v>
      </c>
      <c r="Q29" s="14">
        <f t="shared" si="37"/>
        <v>0.33662609595065995</v>
      </c>
      <c r="R29" s="14">
        <f t="shared" si="37"/>
        <v>0.31528777082094439</v>
      </c>
      <c r="S29" s="14">
        <f t="shared" si="37"/>
        <v>0.28789871925994376</v>
      </c>
      <c r="T29" s="14">
        <f t="shared" si="37"/>
        <v>0.30937258126703476</v>
      </c>
      <c r="U29" s="14">
        <f t="shared" si="37"/>
        <v>0.3299202502459942</v>
      </c>
      <c r="V29" s="14">
        <f t="shared" si="37"/>
        <v>0.33704575752741883</v>
      </c>
      <c r="X29" s="14">
        <f t="shared" ref="X29:AG29" si="38">X12/X$5</f>
        <v>9.8768805795527756E-2</v>
      </c>
      <c r="Y29" s="14">
        <f t="shared" si="38"/>
        <v>0.15227918327736598</v>
      </c>
      <c r="Z29" s="14">
        <f t="shared" si="38"/>
        <v>0.18096793173360282</v>
      </c>
      <c r="AA29" s="14">
        <f t="shared" si="38"/>
        <v>0.22748842366059585</v>
      </c>
      <c r="AB29" s="14">
        <f t="shared" si="38"/>
        <v>0.21152503392488253</v>
      </c>
      <c r="AC29" s="14">
        <f t="shared" si="38"/>
        <v>0.19908276641497025</v>
      </c>
      <c r="AD29" s="14">
        <f t="shared" si="38"/>
        <v>0.18369638134026489</v>
      </c>
      <c r="AE29" s="14">
        <f t="shared" si="38"/>
        <v>0.20074793692687021</v>
      </c>
      <c r="AF29" s="14">
        <f t="shared" si="38"/>
        <v>0.22335306925933315</v>
      </c>
      <c r="AG29" s="14">
        <f t="shared" si="38"/>
        <v>0.2603626752826031</v>
      </c>
      <c r="AI29" s="14">
        <f t="shared" ref="AI29:AR29" si="39">AI12/AI$5</f>
        <v>0.39613776275929274</v>
      </c>
      <c r="AJ29" s="14">
        <f t="shared" si="39"/>
        <v>0.41347336683072777</v>
      </c>
      <c r="AK29" s="14">
        <f t="shared" si="39"/>
        <v>0.40986757258268203</v>
      </c>
      <c r="AL29" s="14">
        <f t="shared" si="39"/>
        <v>0.41104965147409267</v>
      </c>
      <c r="AM29" s="14">
        <f t="shared" si="39"/>
        <v>0.39306288615847174</v>
      </c>
      <c r="AN29" s="14">
        <f t="shared" si="39"/>
        <v>0.37066127463593557</v>
      </c>
      <c r="AO29" s="14">
        <f t="shared" si="39"/>
        <v>0.3432479054828379</v>
      </c>
      <c r="AP29" s="14">
        <f t="shared" si="39"/>
        <v>0.36426798117532733</v>
      </c>
      <c r="AQ29" s="14">
        <f t="shared" si="39"/>
        <v>0.38353150929822405</v>
      </c>
      <c r="AR29" s="14">
        <f t="shared" si="39"/>
        <v>0.37927493263691081</v>
      </c>
    </row>
    <row r="31" spans="1:44" x14ac:dyDescent="0.25">
      <c r="B31" t="s">
        <v>1</v>
      </c>
      <c r="D31" t="s">
        <v>2</v>
      </c>
      <c r="F31" t="s">
        <v>4</v>
      </c>
      <c r="I31" t="s">
        <v>1</v>
      </c>
      <c r="J31" t="s">
        <v>2</v>
      </c>
      <c r="K31" t="s">
        <v>4</v>
      </c>
    </row>
    <row r="32" spans="1:44" x14ac:dyDescent="0.25">
      <c r="B32" t="s">
        <v>60</v>
      </c>
      <c r="C32" t="s">
        <v>61</v>
      </c>
      <c r="D32" t="s">
        <v>60</v>
      </c>
      <c r="E32" t="s">
        <v>61</v>
      </c>
      <c r="F32" t="s">
        <v>60</v>
      </c>
      <c r="G32" t="s">
        <v>61</v>
      </c>
      <c r="I32" s="63" t="s">
        <v>78</v>
      </c>
      <c r="J32" s="63"/>
      <c r="K32" s="63"/>
    </row>
    <row r="33" spans="1:14" x14ac:dyDescent="0.25">
      <c r="A33" s="13" t="s">
        <v>5</v>
      </c>
      <c r="B33" s="15">
        <f t="shared" ref="B33:B41" si="40">(K4-B4)/B4</f>
        <v>1.1471264117532713</v>
      </c>
      <c r="C33" s="14">
        <f t="shared" ref="C33:C41" si="41">(K4/B4)^(1/(K$3-B$3))-1</f>
        <v>8.8611876971628201E-2</v>
      </c>
      <c r="D33" s="15">
        <f t="shared" ref="D33:D41" si="42">(V4-M4)/M4</f>
        <v>0.96265650535620584</v>
      </c>
      <c r="E33" s="14">
        <f t="shared" ref="E33:E41" si="43">(V4/M4)^(1/(V$3-M$3))-1</f>
        <v>7.7800188829570738E-2</v>
      </c>
      <c r="F33" s="15">
        <f t="shared" ref="F33:F41" si="44">(AR4-AI4)/AI4</f>
        <v>1.051979530764338</v>
      </c>
      <c r="G33" s="14">
        <f t="shared" ref="G33:G41" si="45">(AR4/AI4)^(1/(AR$3-AI$3))-1</f>
        <v>8.314323499709908E-2</v>
      </c>
      <c r="I33" s="14">
        <f>(K4/J4)-1</f>
        <v>5.0192827381919214E-2</v>
      </c>
      <c r="J33" s="14">
        <f>(V4/U4)-1</f>
        <v>-1.6455038877400296E-2</v>
      </c>
      <c r="K33" s="14">
        <f>(AR4/AQ4)-1</f>
        <v>1.6220879529249554E-2</v>
      </c>
    </row>
    <row r="34" spans="1:14" x14ac:dyDescent="0.25">
      <c r="A34" s="13" t="s">
        <v>6</v>
      </c>
      <c r="B34" s="15">
        <f t="shared" si="40"/>
        <v>0.84713279317831347</v>
      </c>
      <c r="C34" s="14">
        <f t="shared" si="41"/>
        <v>7.0559727702734332E-2</v>
      </c>
      <c r="D34" s="15">
        <f t="shared" si="42"/>
        <v>1.9776759967267943</v>
      </c>
      <c r="E34" s="14">
        <f t="shared" si="43"/>
        <v>0.12889369872663536</v>
      </c>
      <c r="F34" s="15">
        <f t="shared" si="44"/>
        <v>1.6177405870098767</v>
      </c>
      <c r="G34" s="14">
        <f t="shared" si="45"/>
        <v>0.11284912745831233</v>
      </c>
      <c r="I34" s="14">
        <f t="shared" ref="I34:I41" si="46">(K5/J5)-1</f>
        <v>-8.3675411500994223E-2</v>
      </c>
      <c r="J34" s="14">
        <f t="shared" ref="J34:J41" si="47">(V5/U5)-1</f>
        <v>4.5557589247119834E-2</v>
      </c>
      <c r="K34" s="14">
        <f t="shared" ref="K34:K41" si="48">(AR5/AQ5)-1</f>
        <v>1.3448019323214266E-2</v>
      </c>
    </row>
    <row r="35" spans="1:14" x14ac:dyDescent="0.25">
      <c r="A35" s="13" t="s">
        <v>7</v>
      </c>
      <c r="B35" s="15">
        <f t="shared" si="40"/>
        <v>1.0126171639762851</v>
      </c>
      <c r="C35" s="14">
        <f t="shared" si="41"/>
        <v>8.0814696309880141E-2</v>
      </c>
      <c r="D35" s="15">
        <f t="shared" si="42"/>
        <v>1.8974277657368339</v>
      </c>
      <c r="E35" s="14">
        <f t="shared" si="43"/>
        <v>0.12547210467579095</v>
      </c>
      <c r="F35" s="15">
        <f t="shared" si="44"/>
        <v>1.6646422677852515</v>
      </c>
      <c r="G35" s="14">
        <f t="shared" si="45"/>
        <v>0.11504709994794848</v>
      </c>
      <c r="I35" s="14">
        <f t="shared" si="46"/>
        <v>-4.3386635167427912E-2</v>
      </c>
      <c r="J35" s="14">
        <f t="shared" si="47"/>
        <v>4.3290181898272495E-2</v>
      </c>
      <c r="K35" s="14">
        <f t="shared" si="48"/>
        <v>2.483792208424962E-2</v>
      </c>
    </row>
    <row r="36" spans="1:14" x14ac:dyDescent="0.25">
      <c r="A36" s="13" t="s">
        <v>8</v>
      </c>
      <c r="B36" s="15">
        <f t="shared" si="40"/>
        <v>1.015433094808019</v>
      </c>
      <c r="C36" s="14">
        <f t="shared" si="41"/>
        <v>8.0982615230942523E-2</v>
      </c>
      <c r="D36" s="15">
        <f t="shared" si="42"/>
        <v>2.2631188593581544</v>
      </c>
      <c r="E36" s="14">
        <f t="shared" si="43"/>
        <v>0.14043443310421844</v>
      </c>
      <c r="F36" s="15">
        <f t="shared" si="44"/>
        <v>1.9577069145775707</v>
      </c>
      <c r="G36" s="14">
        <f t="shared" si="45"/>
        <v>0.12804999649992599</v>
      </c>
      <c r="I36" s="14">
        <f t="shared" si="46"/>
        <v>-2.8646375264987367E-2</v>
      </c>
      <c r="J36" s="14">
        <f t="shared" si="47"/>
        <v>0.19634703870544645</v>
      </c>
      <c r="K36" s="14">
        <f t="shared" si="48"/>
        <v>0.15184493860844883</v>
      </c>
    </row>
    <row r="37" spans="1:14" x14ac:dyDescent="0.25">
      <c r="A37" s="13" t="s">
        <v>9</v>
      </c>
      <c r="B37" s="15">
        <f t="shared" si="40"/>
        <v>1.7024707194995834</v>
      </c>
      <c r="C37" s="14">
        <f t="shared" si="41"/>
        <v>0.11679495687031083</v>
      </c>
      <c r="D37" s="15">
        <f t="shared" si="42"/>
        <v>3.2776705084521507</v>
      </c>
      <c r="E37" s="14">
        <f t="shared" si="43"/>
        <v>0.17526052106764012</v>
      </c>
      <c r="F37" s="15">
        <f t="shared" si="44"/>
        <v>3.0170118187172372</v>
      </c>
      <c r="G37" s="14">
        <f t="shared" si="45"/>
        <v>0.16707924429951038</v>
      </c>
      <c r="I37" s="14">
        <f t="shared" si="46"/>
        <v>0.11361910487758453</v>
      </c>
      <c r="J37" s="14">
        <f t="shared" si="47"/>
        <v>8.5130477577611385E-2</v>
      </c>
      <c r="K37" s="14">
        <f t="shared" si="48"/>
        <v>8.822967946317406E-2</v>
      </c>
    </row>
    <row r="38" spans="1:14" x14ac:dyDescent="0.25">
      <c r="A38" s="13" t="s">
        <v>10</v>
      </c>
      <c r="B38" s="15">
        <f t="shared" si="40"/>
        <v>0.70463183754417102</v>
      </c>
      <c r="C38" s="14">
        <f t="shared" si="41"/>
        <v>6.1052157645668848E-2</v>
      </c>
      <c r="D38" s="15">
        <f t="shared" si="42"/>
        <v>2.9189832685650869</v>
      </c>
      <c r="E38" s="14">
        <f t="shared" si="43"/>
        <v>0.16387986925674336</v>
      </c>
      <c r="F38" s="15">
        <f t="shared" si="44"/>
        <v>2.5642115995675199</v>
      </c>
      <c r="G38" s="14">
        <f t="shared" si="45"/>
        <v>0.15167323915160158</v>
      </c>
      <c r="I38" s="14">
        <f t="shared" si="46"/>
        <v>9.5486259716231814E-2</v>
      </c>
      <c r="J38" s="14">
        <f t="shared" si="47"/>
        <v>0.14797519528573466</v>
      </c>
      <c r="K38" s="14">
        <f t="shared" si="48"/>
        <v>0.14377594953449124</v>
      </c>
    </row>
    <row r="39" spans="1:14" x14ac:dyDescent="0.25">
      <c r="A39" s="13" t="s">
        <v>11</v>
      </c>
      <c r="B39" s="15">
        <f t="shared" si="40"/>
        <v>0.33521656710525044</v>
      </c>
      <c r="C39" s="14">
        <f t="shared" si="41"/>
        <v>3.2642963946461379E-2</v>
      </c>
      <c r="D39" s="15">
        <f t="shared" si="42"/>
        <v>2.2106088160963209</v>
      </c>
      <c r="E39" s="14">
        <f t="shared" si="43"/>
        <v>0.13838060579489131</v>
      </c>
      <c r="F39" s="15">
        <f t="shared" si="44"/>
        <v>2.0082898610130253</v>
      </c>
      <c r="G39" s="14">
        <f t="shared" si="45"/>
        <v>0.13017743275477667</v>
      </c>
      <c r="I39" s="14">
        <f t="shared" si="46"/>
        <v>-0.1109635921840183</v>
      </c>
      <c r="J39" s="14">
        <f t="shared" si="47"/>
        <v>-6.298332523551653E-2</v>
      </c>
      <c r="K39" s="14">
        <f t="shared" si="48"/>
        <v>-6.5398486209791717E-2</v>
      </c>
    </row>
    <row r="40" spans="1:14" x14ac:dyDescent="0.25">
      <c r="A40" s="13" t="s">
        <v>12</v>
      </c>
      <c r="B40" s="15">
        <f t="shared" si="40"/>
        <v>1.5851105841393087</v>
      </c>
      <c r="C40" s="14">
        <f t="shared" si="41"/>
        <v>0.11129923139115028</v>
      </c>
      <c r="D40" s="15">
        <f t="shared" si="42"/>
        <v>2.7134240059336019</v>
      </c>
      <c r="E40" s="14">
        <f t="shared" si="43"/>
        <v>0.15693319543024242</v>
      </c>
      <c r="F40" s="15">
        <f t="shared" si="44"/>
        <v>2.5791576090194033</v>
      </c>
      <c r="G40" s="14">
        <f t="shared" si="45"/>
        <v>0.15220883908955418</v>
      </c>
      <c r="I40" s="14">
        <f t="shared" si="46"/>
        <v>0.10348186888705357</v>
      </c>
      <c r="J40" s="14">
        <f t="shared" si="47"/>
        <v>0.12672865425932622</v>
      </c>
      <c r="K40" s="14">
        <f t="shared" si="48"/>
        <v>0.12469223458664302</v>
      </c>
    </row>
    <row r="41" spans="1:14" x14ac:dyDescent="0.25">
      <c r="A41" s="13" t="s">
        <v>13</v>
      </c>
      <c r="B41" s="15">
        <f t="shared" si="40"/>
        <v>0.71406589631158746</v>
      </c>
      <c r="C41" s="14">
        <f t="shared" si="41"/>
        <v>6.17030308066151E-2</v>
      </c>
      <c r="D41" s="15">
        <f t="shared" si="42"/>
        <v>2.1669627008889378</v>
      </c>
      <c r="E41" s="14">
        <f t="shared" si="43"/>
        <v>0.13665062290852603</v>
      </c>
      <c r="F41" s="15">
        <f t="shared" si="44"/>
        <v>1.5063083556675838</v>
      </c>
      <c r="G41" s="14">
        <f t="shared" si="45"/>
        <v>0.10748325096412703</v>
      </c>
      <c r="I41" s="14">
        <f t="shared" si="46"/>
        <v>-0.11838419604721029</v>
      </c>
      <c r="J41" s="14">
        <f t="shared" si="47"/>
        <v>6.8139192558144934E-2</v>
      </c>
      <c r="K41" s="14">
        <f t="shared" si="48"/>
        <v>2.200392773837212E-3</v>
      </c>
    </row>
    <row r="43" spans="1:14" x14ac:dyDescent="0.25">
      <c r="A43" s="3" t="str">
        <f>A1</f>
        <v>Manifactures</v>
      </c>
    </row>
    <row r="44" spans="1:14" x14ac:dyDescent="0.25">
      <c r="A44" s="18"/>
      <c r="B44" s="64" t="s">
        <v>63</v>
      </c>
      <c r="C44" s="64"/>
      <c r="D44" s="64"/>
      <c r="E44" s="64"/>
      <c r="F44" s="64" t="s">
        <v>64</v>
      </c>
      <c r="G44" s="64"/>
      <c r="H44" s="64"/>
      <c r="I44" s="64"/>
      <c r="J44" s="64" t="s">
        <v>4</v>
      </c>
      <c r="K44" s="64"/>
      <c r="L44" s="64"/>
      <c r="M44" s="19" t="s">
        <v>3</v>
      </c>
      <c r="N44" s="17"/>
    </row>
    <row r="45" spans="1:14" ht="38.25" x14ac:dyDescent="0.25">
      <c r="A45" s="30" t="s">
        <v>65</v>
      </c>
      <c r="B45" s="21">
        <v>2003</v>
      </c>
      <c r="C45" s="21">
        <v>2012</v>
      </c>
      <c r="D45" s="29" t="s">
        <v>94</v>
      </c>
      <c r="E45" s="21" t="s">
        <v>66</v>
      </c>
      <c r="F45" s="21">
        <v>2003</v>
      </c>
      <c r="G45" s="21">
        <v>2012</v>
      </c>
      <c r="H45" s="29" t="s">
        <v>94</v>
      </c>
      <c r="I45" s="21" t="s">
        <v>66</v>
      </c>
      <c r="J45" s="21">
        <v>2012</v>
      </c>
      <c r="K45" s="29" t="s">
        <v>95</v>
      </c>
      <c r="L45" s="21" t="s">
        <v>66</v>
      </c>
      <c r="M45" s="21">
        <v>2012</v>
      </c>
    </row>
    <row r="46" spans="1:14" x14ac:dyDescent="0.25">
      <c r="A46" s="31" t="s">
        <v>5</v>
      </c>
      <c r="B46" s="23">
        <f t="shared" ref="B46:B54" si="49">B4</f>
        <v>5132715.8983690003</v>
      </c>
      <c r="C46" s="23">
        <f t="shared" ref="C46:C54" si="50">K4</f>
        <v>11020589.869414</v>
      </c>
      <c r="D46" s="24"/>
      <c r="E46" s="25">
        <f t="shared" ref="E46:E54" si="51">C33</f>
        <v>8.8611876971628201E-2</v>
      </c>
      <c r="F46" s="23">
        <f t="shared" ref="F46:F54" si="52">M4</f>
        <v>5467368.6487969998</v>
      </c>
      <c r="G46" s="23">
        <f t="shared" ref="G46:G54" si="53">V4</f>
        <v>10730566.645742001</v>
      </c>
      <c r="H46" s="24"/>
      <c r="I46" s="25">
        <f t="shared" ref="I46:I54" si="54">E33</f>
        <v>7.7800188829570738E-2</v>
      </c>
      <c r="J46" s="23">
        <f t="shared" ref="J46:J54" si="55">AR4</f>
        <v>21751156.515156001</v>
      </c>
      <c r="K46" s="24"/>
      <c r="L46" s="25">
        <f t="shared" ref="L46:L54" si="56">G33</f>
        <v>8.314323499709908E-2</v>
      </c>
      <c r="M46" s="23">
        <f t="shared" ref="M46:M54" si="57">AG4</f>
        <v>290023.22367199883</v>
      </c>
    </row>
    <row r="47" spans="1:14" x14ac:dyDescent="0.25">
      <c r="A47" s="22" t="s">
        <v>6</v>
      </c>
      <c r="B47" s="23">
        <f t="shared" si="49"/>
        <v>52262.629475000002</v>
      </c>
      <c r="C47" s="23">
        <f t="shared" si="50"/>
        <v>96536.016761000006</v>
      </c>
      <c r="D47" s="24">
        <f>K17</f>
        <v>8.7596052393639368E-3</v>
      </c>
      <c r="E47" s="25">
        <f t="shared" si="51"/>
        <v>7.0559727702734332E-2</v>
      </c>
      <c r="F47" s="23">
        <f t="shared" si="52"/>
        <v>111892.26875800001</v>
      </c>
      <c r="G47" s="23">
        <f t="shared" si="53"/>
        <v>333178.92290000001</v>
      </c>
      <c r="H47" s="24">
        <f>V17</f>
        <v>3.1049518063634488E-2</v>
      </c>
      <c r="I47" s="25">
        <f t="shared" si="54"/>
        <v>0.12889369872663536</v>
      </c>
      <c r="J47" s="23">
        <f t="shared" si="55"/>
        <v>429714.93966100004</v>
      </c>
      <c r="K47" s="24">
        <f>AR17</f>
        <v>1.975595823429337E-2</v>
      </c>
      <c r="L47" s="25">
        <f t="shared" si="56"/>
        <v>0.11284912745831233</v>
      </c>
      <c r="M47" s="23">
        <f t="shared" si="57"/>
        <v>-236642.906139</v>
      </c>
    </row>
    <row r="48" spans="1:14" x14ac:dyDescent="0.25">
      <c r="A48" s="26" t="s">
        <v>7</v>
      </c>
      <c r="B48" s="23">
        <f t="shared" si="49"/>
        <v>21625.668297</v>
      </c>
      <c r="C48" s="23">
        <f t="shared" si="50"/>
        <v>43524.191197</v>
      </c>
      <c r="D48" s="24">
        <f t="shared" ref="D48:D54" si="58">K23</f>
        <v>0.45085961340994052</v>
      </c>
      <c r="E48" s="25">
        <f t="shared" si="51"/>
        <v>8.0814696309880141E-2</v>
      </c>
      <c r="F48" s="23">
        <f t="shared" si="52"/>
        <v>60572.839546999989</v>
      </c>
      <c r="G48" s="23">
        <f t="shared" si="53"/>
        <v>175505.42715299991</v>
      </c>
      <c r="H48" s="24">
        <f>V23</f>
        <v>0.52676029331446017</v>
      </c>
      <c r="I48" s="25">
        <f t="shared" si="54"/>
        <v>0.12547210467579095</v>
      </c>
      <c r="J48" s="23">
        <f t="shared" si="55"/>
        <v>219029.61834999992</v>
      </c>
      <c r="K48" s="24">
        <f t="shared" ref="K48:K54" si="59">AR23</f>
        <v>0.50970910744409137</v>
      </c>
      <c r="L48" s="25">
        <f t="shared" si="56"/>
        <v>0.11504709994794848</v>
      </c>
      <c r="M48" s="23">
        <f t="shared" si="57"/>
        <v>-131981.2359559999</v>
      </c>
    </row>
    <row r="49" spans="1:13" x14ac:dyDescent="0.25">
      <c r="A49" s="26" t="s">
        <v>8</v>
      </c>
      <c r="B49" s="23">
        <f t="shared" si="49"/>
        <v>8734.2099350000008</v>
      </c>
      <c r="C49" s="23">
        <f t="shared" si="50"/>
        <v>17603.215759999999</v>
      </c>
      <c r="D49" s="24">
        <f t="shared" si="58"/>
        <v>0.18234868550233779</v>
      </c>
      <c r="E49" s="25">
        <f t="shared" si="51"/>
        <v>8.0982615230942523E-2</v>
      </c>
      <c r="F49" s="23">
        <f t="shared" si="52"/>
        <v>26947.267448999999</v>
      </c>
      <c r="G49" s="23">
        <f t="shared" si="53"/>
        <v>87932.136620999998</v>
      </c>
      <c r="H49" s="24">
        <f t="shared" ref="H49:H54" si="60">V24</f>
        <v>0.26391866524939772</v>
      </c>
      <c r="I49" s="25">
        <f t="shared" si="54"/>
        <v>0.14043443310421844</v>
      </c>
      <c r="J49" s="23">
        <f t="shared" si="55"/>
        <v>105535.352381</v>
      </c>
      <c r="K49" s="24">
        <f t="shared" si="59"/>
        <v>0.24559386383972667</v>
      </c>
      <c r="L49" s="25">
        <f t="shared" si="56"/>
        <v>0.12804999649992599</v>
      </c>
      <c r="M49" s="23">
        <f t="shared" si="57"/>
        <v>-70328.920860999991</v>
      </c>
    </row>
    <row r="50" spans="1:13" x14ac:dyDescent="0.25">
      <c r="A50" s="26" t="s">
        <v>9</v>
      </c>
      <c r="B50" s="23">
        <f t="shared" si="49"/>
        <v>852.56824999999992</v>
      </c>
      <c r="C50" s="23">
        <f t="shared" si="50"/>
        <v>2304.0407320000004</v>
      </c>
      <c r="D50" s="24">
        <f t="shared" si="58"/>
        <v>2.3867161804534073E-2</v>
      </c>
      <c r="E50" s="25">
        <f t="shared" si="51"/>
        <v>0.11679495687031083</v>
      </c>
      <c r="F50" s="23">
        <f t="shared" si="52"/>
        <v>4299.6303160000007</v>
      </c>
      <c r="G50" s="23">
        <f t="shared" si="53"/>
        <v>18392.401800000003</v>
      </c>
      <c r="H50" s="24">
        <f t="shared" si="60"/>
        <v>5.5202777054178427E-2</v>
      </c>
      <c r="I50" s="25">
        <f t="shared" si="54"/>
        <v>0.17526052106764012</v>
      </c>
      <c r="J50" s="23">
        <f t="shared" si="55"/>
        <v>20696.442532000005</v>
      </c>
      <c r="K50" s="24">
        <f t="shared" si="59"/>
        <v>4.8163190575425015E-2</v>
      </c>
      <c r="L50" s="25">
        <f t="shared" si="56"/>
        <v>0.16707924429951038</v>
      </c>
      <c r="M50" s="23">
        <f t="shared" si="57"/>
        <v>-16088.361068000002</v>
      </c>
    </row>
    <row r="51" spans="1:13" x14ac:dyDescent="0.25">
      <c r="A51" s="26" t="s">
        <v>10</v>
      </c>
      <c r="B51" s="23">
        <f t="shared" si="49"/>
        <v>1436.6644849999998</v>
      </c>
      <c r="C51" s="23">
        <f t="shared" si="50"/>
        <v>2448.9840209999998</v>
      </c>
      <c r="D51" s="24">
        <f t="shared" si="58"/>
        <v>2.536860441490036E-2</v>
      </c>
      <c r="E51" s="25">
        <f t="shared" si="51"/>
        <v>6.1052157645668848E-2</v>
      </c>
      <c r="F51" s="23">
        <f t="shared" si="52"/>
        <v>7530.4553169999999</v>
      </c>
      <c r="G51" s="23">
        <f t="shared" si="53"/>
        <v>29511.728391999997</v>
      </c>
      <c r="H51" s="24">
        <f t="shared" si="60"/>
        <v>8.8576216451896089E-2</v>
      </c>
      <c r="I51" s="25">
        <f t="shared" si="54"/>
        <v>0.16387986925674336</v>
      </c>
      <c r="J51" s="23">
        <f t="shared" si="55"/>
        <v>31960.712412999997</v>
      </c>
      <c r="K51" s="24">
        <f t="shared" si="59"/>
        <v>7.4376544688471019E-2</v>
      </c>
      <c r="L51" s="25">
        <f t="shared" si="56"/>
        <v>0.15167323915160158</v>
      </c>
      <c r="M51" s="23">
        <f t="shared" si="57"/>
        <v>-27062.744370999997</v>
      </c>
    </row>
    <row r="52" spans="1:13" x14ac:dyDescent="0.25">
      <c r="A52" s="26" t="s">
        <v>11</v>
      </c>
      <c r="B52" s="23">
        <f t="shared" si="49"/>
        <v>2703.7657649999996</v>
      </c>
      <c r="C52" s="23">
        <f t="shared" si="50"/>
        <v>3610.1128430000008</v>
      </c>
      <c r="D52" s="24">
        <f t="shared" si="58"/>
        <v>3.7396538246836648E-2</v>
      </c>
      <c r="E52" s="25">
        <f t="shared" si="51"/>
        <v>3.2642963946461379E-2</v>
      </c>
      <c r="F52" s="23">
        <f t="shared" si="52"/>
        <v>22358.746823999998</v>
      </c>
      <c r="G52" s="23">
        <f t="shared" si="53"/>
        <v>71785.189670000007</v>
      </c>
      <c r="H52" s="24">
        <f t="shared" si="60"/>
        <v>0.21545537468330656</v>
      </c>
      <c r="I52" s="25">
        <f t="shared" si="54"/>
        <v>0.13838060579489131</v>
      </c>
      <c r="J52" s="23">
        <f t="shared" si="55"/>
        <v>75395.302513000002</v>
      </c>
      <c r="K52" s="24">
        <f t="shared" si="59"/>
        <v>0.17545422687067613</v>
      </c>
      <c r="L52" s="25">
        <f t="shared" si="56"/>
        <v>0.13017743275477667</v>
      </c>
      <c r="M52" s="23">
        <f t="shared" si="57"/>
        <v>-68175.076827000012</v>
      </c>
    </row>
    <row r="53" spans="1:13" x14ac:dyDescent="0.25">
      <c r="A53" s="26" t="s">
        <v>12</v>
      </c>
      <c r="B53" s="23">
        <f t="shared" si="49"/>
        <v>876.70809399999996</v>
      </c>
      <c r="C53" s="23">
        <f t="shared" si="50"/>
        <v>2266.387373</v>
      </c>
      <c r="D53" s="24">
        <f t="shared" si="58"/>
        <v>2.3477117132469128E-2</v>
      </c>
      <c r="E53" s="25">
        <f t="shared" si="51"/>
        <v>0.11129923139115028</v>
      </c>
      <c r="F53" s="23">
        <f t="shared" si="52"/>
        <v>6490.745954</v>
      </c>
      <c r="G53" s="23">
        <f t="shared" si="53"/>
        <v>24102.891842000001</v>
      </c>
      <c r="H53" s="24">
        <f t="shared" si="60"/>
        <v>7.2342186691185806E-2</v>
      </c>
      <c r="I53" s="25">
        <f t="shared" si="54"/>
        <v>0.15693319543024242</v>
      </c>
      <c r="J53" s="23">
        <f t="shared" si="55"/>
        <v>26369.279215000002</v>
      </c>
      <c r="K53" s="24">
        <f t="shared" si="59"/>
        <v>6.1364585638569127E-2</v>
      </c>
      <c r="L53" s="25">
        <f t="shared" si="56"/>
        <v>0.15220883908955418</v>
      </c>
      <c r="M53" s="23">
        <f t="shared" si="57"/>
        <v>-21836.504469</v>
      </c>
    </row>
    <row r="54" spans="1:13" x14ac:dyDescent="0.25">
      <c r="A54" s="26" t="s">
        <v>13</v>
      </c>
      <c r="B54" s="23">
        <f t="shared" si="49"/>
        <v>29569.202934999998</v>
      </c>
      <c r="C54" s="23">
        <f t="shared" si="50"/>
        <v>50683.562331999994</v>
      </c>
      <c r="D54" s="24">
        <f t="shared" si="58"/>
        <v>0.52502230807264738</v>
      </c>
      <c r="E54" s="25">
        <f t="shared" si="51"/>
        <v>6.17030308066151E-2</v>
      </c>
      <c r="F54" s="23">
        <f t="shared" si="52"/>
        <v>35458.751196999998</v>
      </c>
      <c r="G54" s="23">
        <f t="shared" si="53"/>
        <v>112296.54246099998</v>
      </c>
      <c r="H54" s="24">
        <f t="shared" si="60"/>
        <v>0.33704575752741883</v>
      </c>
      <c r="I54" s="25">
        <f t="shared" si="54"/>
        <v>0.13665062290852603</v>
      </c>
      <c r="J54" s="23">
        <f t="shared" si="55"/>
        <v>162980.10479299998</v>
      </c>
      <c r="K54" s="24">
        <f t="shared" si="59"/>
        <v>0.37927493263691081</v>
      </c>
      <c r="L54" s="25">
        <f t="shared" si="56"/>
        <v>0.10748325096412703</v>
      </c>
      <c r="M54" s="23">
        <f t="shared" si="57"/>
        <v>-61612.980128999981</v>
      </c>
    </row>
  </sheetData>
  <mergeCells count="4">
    <mergeCell ref="B44:E44"/>
    <mergeCell ref="F44:I44"/>
    <mergeCell ref="J44:L44"/>
    <mergeCell ref="I32:K32"/>
  </mergeCells>
  <phoneticPr fontId="13" type="noConversion"/>
  <pageMargins left="0.7" right="0.7" top="0.75" bottom="0.75" header="0.3" footer="0.3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R54"/>
  <sheetViews>
    <sheetView topLeftCell="A16" workbookViewId="0">
      <selection activeCell="B45" sqref="B45:M45"/>
    </sheetView>
  </sheetViews>
  <sheetFormatPr defaultRowHeight="15" x14ac:dyDescent="0.25"/>
  <cols>
    <col min="2" max="2" width="9.5703125" bestFit="1" customWidth="1"/>
  </cols>
  <sheetData>
    <row r="1" spans="1:44" s="3" customFormat="1" x14ac:dyDescent="0.25">
      <c r="A1" s="6" t="str">
        <f>'INPUT by product'!A79</f>
        <v>Machinery and transport equipment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x14ac:dyDescent="0.25">
      <c r="A2" s="6"/>
      <c r="B2" s="6" t="str">
        <f>'INPUT by product'!B80</f>
        <v>Export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tr">
        <f>'INPUT by product'!M80</f>
        <v>Import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tr">
        <f>'INPUT by product'!X80</f>
        <v>Balance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 t="str">
        <f>'INPUT by product'!AI80</f>
        <v>Trade</v>
      </c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x14ac:dyDescent="0.25">
      <c r="A3" s="6"/>
      <c r="B3" s="6">
        <f>'INPUT by product'!B81</f>
        <v>2003</v>
      </c>
      <c r="C3" s="6">
        <f>'INPUT by product'!C81</f>
        <v>2004</v>
      </c>
      <c r="D3" s="6">
        <f>'INPUT by product'!D81</f>
        <v>2005</v>
      </c>
      <c r="E3" s="6">
        <f>'INPUT by product'!E81</f>
        <v>2006</v>
      </c>
      <c r="F3" s="6">
        <f>'INPUT by product'!F81</f>
        <v>2007</v>
      </c>
      <c r="G3" s="6">
        <f>'INPUT by product'!G81</f>
        <v>2008</v>
      </c>
      <c r="H3" s="6">
        <f>'INPUT by product'!H81</f>
        <v>2009</v>
      </c>
      <c r="I3" s="6">
        <f>'INPUT by product'!I81</f>
        <v>2010</v>
      </c>
      <c r="J3" s="6">
        <f>'INPUT by product'!J81</f>
        <v>2011</v>
      </c>
      <c r="K3" s="6">
        <f>'INPUT by product'!K81</f>
        <v>2012</v>
      </c>
      <c r="L3" s="6"/>
      <c r="M3" s="6">
        <f>'INPUT by product'!M81</f>
        <v>2003</v>
      </c>
      <c r="N3" s="6">
        <f>'INPUT by product'!N81</f>
        <v>2004</v>
      </c>
      <c r="O3" s="6">
        <f>'INPUT by product'!O81</f>
        <v>2005</v>
      </c>
      <c r="P3" s="6">
        <f>'INPUT by product'!P81</f>
        <v>2006</v>
      </c>
      <c r="Q3" s="6">
        <f>'INPUT by product'!Q81</f>
        <v>2007</v>
      </c>
      <c r="R3" s="6">
        <f>'INPUT by product'!R81</f>
        <v>2008</v>
      </c>
      <c r="S3" s="6">
        <f>'INPUT by product'!S81</f>
        <v>2009</v>
      </c>
      <c r="T3" s="6">
        <f>'INPUT by product'!T81</f>
        <v>2010</v>
      </c>
      <c r="U3" s="6">
        <f>'INPUT by product'!U81</f>
        <v>2011</v>
      </c>
      <c r="V3" s="6">
        <f>'INPUT by product'!V81</f>
        <v>2012</v>
      </c>
      <c r="W3" s="6"/>
      <c r="X3" s="6">
        <f>'INPUT by product'!X81</f>
        <v>2003</v>
      </c>
      <c r="Y3" s="6">
        <f>'INPUT by product'!Y81</f>
        <v>2004</v>
      </c>
      <c r="Z3" s="6">
        <f>'INPUT by product'!Z81</f>
        <v>2005</v>
      </c>
      <c r="AA3" s="6">
        <f>'INPUT by product'!AA81</f>
        <v>2006</v>
      </c>
      <c r="AB3" s="6">
        <f>'INPUT by product'!AB81</f>
        <v>2007</v>
      </c>
      <c r="AC3" s="6">
        <f>'INPUT by product'!AC81</f>
        <v>2008</v>
      </c>
      <c r="AD3" s="6">
        <f>'INPUT by product'!AD81</f>
        <v>2009</v>
      </c>
      <c r="AE3" s="6">
        <f>'INPUT by product'!AE81</f>
        <v>2010</v>
      </c>
      <c r="AF3" s="6">
        <f>'INPUT by product'!AF81</f>
        <v>2011</v>
      </c>
      <c r="AG3" s="6">
        <f>'INPUT by product'!AG81</f>
        <v>2012</v>
      </c>
      <c r="AH3" s="6"/>
      <c r="AI3" s="6">
        <f>'INPUT by product'!AI81</f>
        <v>2003</v>
      </c>
      <c r="AJ3" s="6">
        <f>'INPUT by product'!AJ81</f>
        <v>2004</v>
      </c>
      <c r="AK3" s="6">
        <f>'INPUT by product'!AK81</f>
        <v>2005</v>
      </c>
      <c r="AL3" s="6">
        <f>'INPUT by product'!AL81</f>
        <v>2006</v>
      </c>
      <c r="AM3" s="6">
        <f>'INPUT by product'!AM81</f>
        <v>2007</v>
      </c>
      <c r="AN3" s="6">
        <f>'INPUT by product'!AN81</f>
        <v>2008</v>
      </c>
      <c r="AO3" s="6">
        <f>'INPUT by product'!AO81</f>
        <v>2009</v>
      </c>
      <c r="AP3" s="6">
        <f>'INPUT by product'!AP81</f>
        <v>2010</v>
      </c>
      <c r="AQ3" s="6">
        <f>'INPUT by product'!AQ81</f>
        <v>2011</v>
      </c>
      <c r="AR3" s="6">
        <f>'INPUT by product'!AR81</f>
        <v>2012</v>
      </c>
    </row>
    <row r="4" spans="1:44" s="1" customFormat="1" x14ac:dyDescent="0.25">
      <c r="A4" s="6" t="str">
        <f>'INPUT by product'!A82</f>
        <v>World</v>
      </c>
      <c r="B4" s="6">
        <f>'INPUT by product'!B82</f>
        <v>2708659.4951709998</v>
      </c>
      <c r="C4" s="6">
        <f>'INPUT by product'!C82</f>
        <v>3241425.4129809998</v>
      </c>
      <c r="D4" s="6">
        <f>'INPUT by product'!D82</f>
        <v>3565421.9202700001</v>
      </c>
      <c r="E4" s="6">
        <f>'INPUT by product'!E82</f>
        <v>4081562.5757960002</v>
      </c>
      <c r="F4" s="6">
        <f>'INPUT by product'!F82</f>
        <v>4615611.2846649997</v>
      </c>
      <c r="G4" s="6">
        <f>'INPUT by product'!G82</f>
        <v>4965629.248989</v>
      </c>
      <c r="H4" s="6">
        <f>'INPUT by product'!H82</f>
        <v>3816012.9046120001</v>
      </c>
      <c r="I4" s="6">
        <f>'INPUT by product'!I82</f>
        <v>4636620.4535790002</v>
      </c>
      <c r="J4" s="6">
        <f>'INPUT by product'!J82</f>
        <v>5218158.1951120002</v>
      </c>
      <c r="K4" s="6">
        <f>'INPUT by product'!K82</f>
        <v>5637853.8705000002</v>
      </c>
      <c r="L4" s="6"/>
      <c r="M4" s="6">
        <f>'INPUT by product'!M82</f>
        <v>2837731.0707340003</v>
      </c>
      <c r="N4" s="6">
        <f>'INPUT by product'!N82</f>
        <v>3417278.3116490003</v>
      </c>
      <c r="O4" s="6">
        <f>'INPUT by product'!O82</f>
        <v>3746858.6360650002</v>
      </c>
      <c r="P4" s="6">
        <f>'INPUT by product'!P82</f>
        <v>4267392.5919329999</v>
      </c>
      <c r="Q4" s="6">
        <f>'INPUT by product'!Q82</f>
        <v>4823920.0243469998</v>
      </c>
      <c r="R4" s="6">
        <f>'INPUT by product'!R82</f>
        <v>5168919.651974</v>
      </c>
      <c r="S4" s="6">
        <f>'INPUT by product'!S82</f>
        <v>4050133.9437969998</v>
      </c>
      <c r="T4" s="6">
        <f>'INPUT by product'!T82</f>
        <v>4964399.8416870004</v>
      </c>
      <c r="U4" s="6">
        <f>'INPUT by product'!U82</f>
        <v>5490896.2175369998</v>
      </c>
      <c r="V4" s="6">
        <f>'INPUT by product'!V82</f>
        <v>5365071.1448999997</v>
      </c>
      <c r="W4" s="6"/>
      <c r="X4" s="6">
        <f>'INPUT by product'!X82</f>
        <v>-129071.57556300052</v>
      </c>
      <c r="Y4" s="6">
        <f>'INPUT by product'!Y82</f>
        <v>-175852.89866800047</v>
      </c>
      <c r="Z4" s="6">
        <f>'INPUT by product'!Z82</f>
        <v>-181436.71579500008</v>
      </c>
      <c r="AA4" s="6">
        <f>'INPUT by product'!AA82</f>
        <v>-185830.01613699971</v>
      </c>
      <c r="AB4" s="6">
        <f>'INPUT by product'!AB82</f>
        <v>-208308.73968200013</v>
      </c>
      <c r="AC4" s="6">
        <f>'INPUT by product'!AC82</f>
        <v>-203290.40298500005</v>
      </c>
      <c r="AD4" s="6">
        <f>'INPUT by product'!AD82</f>
        <v>-234121.03918499965</v>
      </c>
      <c r="AE4" s="6">
        <f>'INPUT by product'!AE82</f>
        <v>-327779.38810800016</v>
      </c>
      <c r="AF4" s="6">
        <f>'INPUT by product'!AF82</f>
        <v>-272738.02242499962</v>
      </c>
      <c r="AG4" s="6">
        <f>'INPUT by product'!AG82</f>
        <v>272782.72560000047</v>
      </c>
      <c r="AH4" s="6"/>
      <c r="AI4" s="6">
        <f>'INPUT by product'!AI82</f>
        <v>5546390.5659050001</v>
      </c>
      <c r="AJ4" s="6">
        <f>'INPUT by product'!AJ82</f>
        <v>6658703.7246300001</v>
      </c>
      <c r="AK4" s="6">
        <f>'INPUT by product'!AK82</f>
        <v>7312280.5563350003</v>
      </c>
      <c r="AL4" s="6">
        <f>'INPUT by product'!AL82</f>
        <v>8348955.1677289996</v>
      </c>
      <c r="AM4" s="6">
        <f>'INPUT by product'!AM82</f>
        <v>9439531.3090119995</v>
      </c>
      <c r="AN4" s="6">
        <f>'INPUT by product'!AN82</f>
        <v>10134548.900963001</v>
      </c>
      <c r="AO4" s="6">
        <f>'INPUT by product'!AO82</f>
        <v>7866146.8484089999</v>
      </c>
      <c r="AP4" s="6">
        <f>'INPUT by product'!AP82</f>
        <v>9601020.2952660006</v>
      </c>
      <c r="AQ4" s="6">
        <f>'INPUT by product'!AQ82</f>
        <v>10709054.412649</v>
      </c>
      <c r="AR4" s="6">
        <f>'INPUT by product'!AR82</f>
        <v>11002925.0154</v>
      </c>
    </row>
    <row r="5" spans="1:44" s="1" customFormat="1" x14ac:dyDescent="0.25">
      <c r="A5" s="6" t="str">
        <f>'INPUT by product'!A83</f>
        <v>Africa</v>
      </c>
      <c r="B5" s="6">
        <f>'INPUT by product'!B83</f>
        <v>13310.460525</v>
      </c>
      <c r="C5" s="6">
        <f>'INPUT by product'!C83</f>
        <v>15883.267742</v>
      </c>
      <c r="D5" s="6">
        <f>'INPUT by product'!D83</f>
        <v>17613.248611000003</v>
      </c>
      <c r="E5" s="6">
        <f>'INPUT by product'!E83</f>
        <v>20863.297925999999</v>
      </c>
      <c r="F5" s="6">
        <f>'INPUT by product'!F83</f>
        <v>26113.414492</v>
      </c>
      <c r="G5" s="6">
        <f>'INPUT by product'!G83</f>
        <v>29649.783359000001</v>
      </c>
      <c r="H5" s="6">
        <f>'INPUT by product'!H83</f>
        <v>25248.888394999998</v>
      </c>
      <c r="I5" s="6">
        <f>'INPUT by product'!I83</f>
        <v>29196.566070999997</v>
      </c>
      <c r="J5" s="6">
        <f>'INPUT by product'!J83</f>
        <v>31213.805000999997</v>
      </c>
      <c r="K5" s="6">
        <f>'INPUT by product'!K83</f>
        <v>29158.634618</v>
      </c>
      <c r="L5" s="6"/>
      <c r="M5" s="6">
        <f>'INPUT by product'!M83</f>
        <v>56872.440093999998</v>
      </c>
      <c r="N5" s="6">
        <f>'INPUT by product'!N83</f>
        <v>72695.401797999992</v>
      </c>
      <c r="O5" s="6">
        <f>'INPUT by product'!O83</f>
        <v>86714.125985999999</v>
      </c>
      <c r="P5" s="6">
        <f>'INPUT by product'!P83</f>
        <v>100612.53626899999</v>
      </c>
      <c r="Q5" s="6">
        <f>'INPUT by product'!Q83</f>
        <v>123238.10385699999</v>
      </c>
      <c r="R5" s="6">
        <f>'INPUT by product'!R83</f>
        <v>153829.17284599997</v>
      </c>
      <c r="S5" s="6">
        <f>'INPUT by product'!S83</f>
        <v>132118.73785400001</v>
      </c>
      <c r="T5" s="6">
        <f>'INPUT by product'!T83</f>
        <v>147804.96138999998</v>
      </c>
      <c r="U5" s="6">
        <f>'INPUT by product'!U83</f>
        <v>161388.11073500002</v>
      </c>
      <c r="V5" s="6">
        <f>'INPUT by product'!V83</f>
        <v>161710.91512599998</v>
      </c>
      <c r="W5" s="6"/>
      <c r="X5" s="6">
        <f>'INPUT by product'!X83</f>
        <v>-43561.979568999996</v>
      </c>
      <c r="Y5" s="6">
        <f>'INPUT by product'!Y83</f>
        <v>-56812.134055999995</v>
      </c>
      <c r="Z5" s="6">
        <f>'INPUT by product'!Z83</f>
        <v>-69100.877374999996</v>
      </c>
      <c r="AA5" s="6">
        <f>'INPUT by product'!AA83</f>
        <v>-79749.23834299999</v>
      </c>
      <c r="AB5" s="6">
        <f>'INPUT by product'!AB83</f>
        <v>-97124.689364999998</v>
      </c>
      <c r="AC5" s="6">
        <f>'INPUT by product'!AC83</f>
        <v>-124179.38948699998</v>
      </c>
      <c r="AD5" s="6">
        <f>'INPUT by product'!AD83</f>
        <v>-106869.849459</v>
      </c>
      <c r="AE5" s="6">
        <f>'INPUT by product'!AE83</f>
        <v>-118608.39531899999</v>
      </c>
      <c r="AF5" s="6">
        <f>'INPUT by product'!AF83</f>
        <v>-130174.30573400002</v>
      </c>
      <c r="AG5" s="6">
        <f>'INPUT by product'!AG83</f>
        <v>-132552.28050799997</v>
      </c>
      <c r="AH5" s="6"/>
      <c r="AI5" s="6">
        <f>'INPUT by product'!AI83</f>
        <v>70182.900618999993</v>
      </c>
      <c r="AJ5" s="6">
        <f>'INPUT by product'!AJ83</f>
        <v>88578.669539999988</v>
      </c>
      <c r="AK5" s="6">
        <f>'INPUT by product'!AK83</f>
        <v>104327.374597</v>
      </c>
      <c r="AL5" s="6">
        <f>'INPUT by product'!AL83</f>
        <v>121475.83419499999</v>
      </c>
      <c r="AM5" s="6">
        <f>'INPUT by product'!AM83</f>
        <v>149351.51834899999</v>
      </c>
      <c r="AN5" s="6">
        <f>'INPUT by product'!AN83</f>
        <v>183478.95620499997</v>
      </c>
      <c r="AO5" s="6">
        <f>'INPUT by product'!AO83</f>
        <v>157367.62624899999</v>
      </c>
      <c r="AP5" s="6">
        <f>'INPUT by product'!AP83</f>
        <v>177001.52746099999</v>
      </c>
      <c r="AQ5" s="6">
        <f>'INPUT by product'!AQ83</f>
        <v>192601.91573600002</v>
      </c>
      <c r="AR5" s="6">
        <f>'INPUT by product'!AR83</f>
        <v>190869.54974399999</v>
      </c>
    </row>
    <row r="6" spans="1:44" s="1" customFormat="1" x14ac:dyDescent="0.25">
      <c r="A6" s="6" t="str">
        <f>'INPUT by product'!A84</f>
        <v>CEN-SAD</v>
      </c>
      <c r="B6" s="6">
        <f>'INPUT by product'!B84</f>
        <v>4605.3539680000004</v>
      </c>
      <c r="C6" s="6">
        <f>'INPUT by product'!C84</f>
        <v>5857.0572430000002</v>
      </c>
      <c r="D6" s="6">
        <f>'INPUT by product'!D84</f>
        <v>6766.2155270000003</v>
      </c>
      <c r="E6" s="6">
        <f>'INPUT by product'!E84</f>
        <v>8301.2046860000009</v>
      </c>
      <c r="F6" s="6">
        <f>'INPUT by product'!F84</f>
        <v>9986.716038999999</v>
      </c>
      <c r="G6" s="6">
        <f>'INPUT by product'!G84</f>
        <v>10578.79306</v>
      </c>
      <c r="H6" s="6">
        <f>'INPUT by product'!H84</f>
        <v>9411.6241469999986</v>
      </c>
      <c r="I6" s="6">
        <f>'INPUT by product'!I84</f>
        <v>11109.484501999999</v>
      </c>
      <c r="J6" s="6">
        <f>'INPUT by product'!J84</f>
        <v>12323.539306999999</v>
      </c>
      <c r="K6" s="6">
        <f>'INPUT by product'!K84</f>
        <v>11861.506641</v>
      </c>
      <c r="L6" s="6"/>
      <c r="M6" s="6">
        <f>'INPUT by product'!M84</f>
        <v>28724.647357000002</v>
      </c>
      <c r="N6" s="6">
        <f>'INPUT by product'!N84</f>
        <v>34727.486420999994</v>
      </c>
      <c r="O6" s="6">
        <f>'INPUT by product'!O84</f>
        <v>40634.000678000011</v>
      </c>
      <c r="P6" s="6">
        <f>'INPUT by product'!P84</f>
        <v>49377.178936999997</v>
      </c>
      <c r="Q6" s="6">
        <f>'INPUT by product'!Q84</f>
        <v>61681.597067999995</v>
      </c>
      <c r="R6" s="6">
        <f>'INPUT by product'!R84</f>
        <v>80382.065595000007</v>
      </c>
      <c r="S6" s="6">
        <f>'INPUT by product'!S84</f>
        <v>72008.152240000025</v>
      </c>
      <c r="T6" s="6">
        <f>'INPUT by product'!T84</f>
        <v>79122.963502999992</v>
      </c>
      <c r="U6" s="6">
        <f>'INPUT by product'!U84</f>
        <v>83678.193125000005</v>
      </c>
      <c r="V6" s="6">
        <f>'INPUT by product'!V84</f>
        <v>80848.260017000008</v>
      </c>
      <c r="W6" s="6"/>
      <c r="X6" s="6">
        <f>'INPUT by product'!X84</f>
        <v>-24119.293389000002</v>
      </c>
      <c r="Y6" s="6">
        <f>'INPUT by product'!Y84</f>
        <v>-28870.429177999995</v>
      </c>
      <c r="Z6" s="6">
        <f>'INPUT by product'!Z84</f>
        <v>-33867.785151000011</v>
      </c>
      <c r="AA6" s="6">
        <f>'INPUT by product'!AA84</f>
        <v>-41075.974250999992</v>
      </c>
      <c r="AB6" s="6">
        <f>'INPUT by product'!AB84</f>
        <v>-51694.881028999996</v>
      </c>
      <c r="AC6" s="6">
        <f>'INPUT by product'!AC84</f>
        <v>-69803.272535000011</v>
      </c>
      <c r="AD6" s="6">
        <f>'INPUT by product'!AD84</f>
        <v>-62596.52809300003</v>
      </c>
      <c r="AE6" s="6">
        <f>'INPUT by product'!AE84</f>
        <v>-68013.479001</v>
      </c>
      <c r="AF6" s="6">
        <f>'INPUT by product'!AF84</f>
        <v>-71354.653818000006</v>
      </c>
      <c r="AG6" s="6">
        <f>'INPUT by product'!AG84</f>
        <v>-68986.753376000008</v>
      </c>
      <c r="AH6" s="6"/>
      <c r="AI6" s="6">
        <f>'INPUT by product'!AI84</f>
        <v>33330.001325000005</v>
      </c>
      <c r="AJ6" s="6">
        <f>'INPUT by product'!AJ84</f>
        <v>40584.543663999997</v>
      </c>
      <c r="AK6" s="6">
        <f>'INPUT by product'!AK84</f>
        <v>47400.216205000012</v>
      </c>
      <c r="AL6" s="6">
        <f>'INPUT by product'!AL84</f>
        <v>57678.383623000002</v>
      </c>
      <c r="AM6" s="6">
        <f>'INPUT by product'!AM84</f>
        <v>71668.313106999994</v>
      </c>
      <c r="AN6" s="6">
        <f>'INPUT by product'!AN84</f>
        <v>90960.858655000004</v>
      </c>
      <c r="AO6" s="6">
        <f>'INPUT by product'!AO84</f>
        <v>81419.77638700002</v>
      </c>
      <c r="AP6" s="6">
        <f>'INPUT by product'!AP84</f>
        <v>90232.448004999984</v>
      </c>
      <c r="AQ6" s="6">
        <f>'INPUT by product'!AQ84</f>
        <v>96001.732432000004</v>
      </c>
      <c r="AR6" s="6">
        <f>'INPUT by product'!AR84</f>
        <v>92709.766658000008</v>
      </c>
    </row>
    <row r="7" spans="1:44" s="1" customFormat="1" x14ac:dyDescent="0.25">
      <c r="A7" s="6" t="str">
        <f>'INPUT by product'!A85</f>
        <v>COMESA</v>
      </c>
      <c r="B7" s="6">
        <f>'INPUT by product'!B85</f>
        <v>765.6289119999999</v>
      </c>
      <c r="C7" s="6">
        <f>'INPUT by product'!C85</f>
        <v>969.03943900000002</v>
      </c>
      <c r="D7" s="6">
        <f>'INPUT by product'!D85</f>
        <v>1262.4555960000002</v>
      </c>
      <c r="E7" s="6">
        <f>'INPUT by product'!E85</f>
        <v>1746.7053379999998</v>
      </c>
      <c r="F7" s="6">
        <f>'INPUT by product'!F85</f>
        <v>2053.5933199999999</v>
      </c>
      <c r="G7" s="6">
        <f>'INPUT by product'!G85</f>
        <v>2847.2343369999994</v>
      </c>
      <c r="H7" s="6">
        <f>'INPUT by product'!H85</f>
        <v>2061.1404779999998</v>
      </c>
      <c r="I7" s="6">
        <f>'INPUT by product'!I85</f>
        <v>2268.1627360000007</v>
      </c>
      <c r="J7" s="6">
        <f>'INPUT by product'!J85</f>
        <v>1991.232039</v>
      </c>
      <c r="K7" s="6">
        <f>'INPUT by product'!K85</f>
        <v>2054.0628030000003</v>
      </c>
      <c r="L7" s="6"/>
      <c r="M7" s="6">
        <f>'INPUT by product'!M85</f>
        <v>12763.827791000002</v>
      </c>
      <c r="N7" s="6">
        <f>'INPUT by product'!N85</f>
        <v>16418.805218000001</v>
      </c>
      <c r="O7" s="6">
        <f>'INPUT by product'!O85</f>
        <v>19869.323529000001</v>
      </c>
      <c r="P7" s="6">
        <f>'INPUT by product'!P85</f>
        <v>23984.189267000002</v>
      </c>
      <c r="Q7" s="6">
        <f>'INPUT by product'!Q85</f>
        <v>29334.374313</v>
      </c>
      <c r="R7" s="6">
        <f>'INPUT by product'!R85</f>
        <v>37707.983360999991</v>
      </c>
      <c r="S7" s="6">
        <f>'INPUT by product'!S85</f>
        <v>35352.231440999996</v>
      </c>
      <c r="T7" s="6">
        <f>'INPUT by product'!T85</f>
        <v>37768.389319000009</v>
      </c>
      <c r="U7" s="6">
        <f>'INPUT by product'!U85</f>
        <v>32437.492421000006</v>
      </c>
      <c r="V7" s="6">
        <f>'INPUT by product'!V85</f>
        <v>37869.240072999986</v>
      </c>
      <c r="W7" s="6"/>
      <c r="X7" s="6">
        <f>'INPUT by product'!X85</f>
        <v>-11998.198879000001</v>
      </c>
      <c r="Y7" s="6">
        <f>'INPUT by product'!Y85</f>
        <v>-15449.765779000001</v>
      </c>
      <c r="Z7" s="6">
        <f>'INPUT by product'!Z85</f>
        <v>-18606.867933000001</v>
      </c>
      <c r="AA7" s="6">
        <f>'INPUT by product'!AA85</f>
        <v>-22237.483929000002</v>
      </c>
      <c r="AB7" s="6">
        <f>'INPUT by product'!AB85</f>
        <v>-27280.780993</v>
      </c>
      <c r="AC7" s="6">
        <f>'INPUT by product'!AC85</f>
        <v>-34860.74902399999</v>
      </c>
      <c r="AD7" s="6">
        <f>'INPUT by product'!AD85</f>
        <v>-33291.090962999995</v>
      </c>
      <c r="AE7" s="6">
        <f>'INPUT by product'!AE85</f>
        <v>-35500.226583000011</v>
      </c>
      <c r="AF7" s="6">
        <f>'INPUT by product'!AF85</f>
        <v>-30446.260382000008</v>
      </c>
      <c r="AG7" s="6">
        <f>'INPUT by product'!AG85</f>
        <v>-35815.177269999986</v>
      </c>
      <c r="AH7" s="6"/>
      <c r="AI7" s="6">
        <f>'INPUT by product'!AI85</f>
        <v>13529.456703000002</v>
      </c>
      <c r="AJ7" s="6">
        <f>'INPUT by product'!AJ85</f>
        <v>17387.844657000001</v>
      </c>
      <c r="AK7" s="6">
        <f>'INPUT by product'!AK85</f>
        <v>21131.779125000001</v>
      </c>
      <c r="AL7" s="6">
        <f>'INPUT by product'!AL85</f>
        <v>25730.894605000001</v>
      </c>
      <c r="AM7" s="6">
        <f>'INPUT by product'!AM85</f>
        <v>31387.967633</v>
      </c>
      <c r="AN7" s="6">
        <f>'INPUT by product'!AN85</f>
        <v>40555.217697999993</v>
      </c>
      <c r="AO7" s="6">
        <f>'INPUT by product'!AO85</f>
        <v>37413.371918999997</v>
      </c>
      <c r="AP7" s="6">
        <f>'INPUT by product'!AP85</f>
        <v>40036.552055000007</v>
      </c>
      <c r="AQ7" s="6">
        <f>'INPUT by product'!AQ85</f>
        <v>34428.724460000005</v>
      </c>
      <c r="AR7" s="6">
        <f>'INPUT by product'!AR85</f>
        <v>39923.302875999987</v>
      </c>
    </row>
    <row r="8" spans="1:44" s="1" customFormat="1" x14ac:dyDescent="0.25">
      <c r="A8" s="6" t="str">
        <f>'INPUT by product'!A86</f>
        <v>EAC</v>
      </c>
      <c r="B8" s="6">
        <f>'INPUT by product'!B86</f>
        <v>117.372579</v>
      </c>
      <c r="C8" s="6">
        <f>'INPUT by product'!C86</f>
        <v>123.24271300000001</v>
      </c>
      <c r="D8" s="6">
        <f>'INPUT by product'!D86</f>
        <v>132.12715400000002</v>
      </c>
      <c r="E8" s="6">
        <f>'INPUT by product'!E86</f>
        <v>141.63699800000001</v>
      </c>
      <c r="F8" s="6">
        <f>'INPUT by product'!F86</f>
        <v>201.05653900000001</v>
      </c>
      <c r="G8" s="6">
        <f>'INPUT by product'!G86</f>
        <v>510.71236799999997</v>
      </c>
      <c r="H8" s="6">
        <f>'INPUT by product'!H86</f>
        <v>352.88485600000001</v>
      </c>
      <c r="I8" s="6">
        <f>'INPUT by product'!I86</f>
        <v>258.70793399999997</v>
      </c>
      <c r="J8" s="6">
        <f>'INPUT by product'!J86</f>
        <v>293.42889000000002</v>
      </c>
      <c r="K8" s="6">
        <f>'INPUT by product'!K86</f>
        <v>510.80874999999997</v>
      </c>
      <c r="L8" s="6"/>
      <c r="M8" s="6">
        <f>'INPUT by product'!M86</f>
        <v>1710.6864810000002</v>
      </c>
      <c r="N8" s="6">
        <f>'INPUT by product'!N86</f>
        <v>2344.778902</v>
      </c>
      <c r="O8" s="6">
        <f>'INPUT by product'!O86</f>
        <v>2993.646299</v>
      </c>
      <c r="P8" s="6">
        <f>'INPUT by product'!P86</f>
        <v>3505.5938960000003</v>
      </c>
      <c r="Q8" s="6">
        <f>'INPUT by product'!Q86</f>
        <v>4903.6769110000005</v>
      </c>
      <c r="R8" s="6">
        <f>'INPUT by product'!R86</f>
        <v>5915.5286559999995</v>
      </c>
      <c r="S8" s="6">
        <f>'INPUT by product'!S86</f>
        <v>5297.7488250000006</v>
      </c>
      <c r="T8" s="6">
        <f>'INPUT by product'!T86</f>
        <v>5829.7489599999999</v>
      </c>
      <c r="U8" s="6">
        <f>'INPUT by product'!U86</f>
        <v>7244.6401249999999</v>
      </c>
      <c r="V8" s="6">
        <f>'INPUT by product'!V86</f>
        <v>7969.2364560000005</v>
      </c>
      <c r="W8" s="6"/>
      <c r="X8" s="6">
        <f>'INPUT by product'!X86</f>
        <v>-1593.3139020000001</v>
      </c>
      <c r="Y8" s="6">
        <f>'INPUT by product'!Y86</f>
        <v>-2221.5361889999999</v>
      </c>
      <c r="Z8" s="6">
        <f>'INPUT by product'!Z86</f>
        <v>-2861.5191450000002</v>
      </c>
      <c r="AA8" s="6">
        <f>'INPUT by product'!AA86</f>
        <v>-3363.9568980000004</v>
      </c>
      <c r="AB8" s="6">
        <f>'INPUT by product'!AB86</f>
        <v>-4702.6203720000003</v>
      </c>
      <c r="AC8" s="6">
        <f>'INPUT by product'!AC86</f>
        <v>-5404.816288</v>
      </c>
      <c r="AD8" s="6">
        <f>'INPUT by product'!AD86</f>
        <v>-4944.8639690000009</v>
      </c>
      <c r="AE8" s="6">
        <f>'INPUT by product'!AE86</f>
        <v>-5571.0410259999999</v>
      </c>
      <c r="AF8" s="6">
        <f>'INPUT by product'!AF86</f>
        <v>-6951.2112349999998</v>
      </c>
      <c r="AG8" s="6">
        <f>'INPUT by product'!AG86</f>
        <v>-7458.4277060000004</v>
      </c>
      <c r="AH8" s="6"/>
      <c r="AI8" s="6">
        <f>'INPUT by product'!AI86</f>
        <v>1828.0590600000003</v>
      </c>
      <c r="AJ8" s="6">
        <f>'INPUT by product'!AJ86</f>
        <v>2468.0216150000001</v>
      </c>
      <c r="AK8" s="6">
        <f>'INPUT by product'!AK86</f>
        <v>3125.7734529999998</v>
      </c>
      <c r="AL8" s="6">
        <f>'INPUT by product'!AL86</f>
        <v>3647.2308940000003</v>
      </c>
      <c r="AM8" s="6">
        <f>'INPUT by product'!AM86</f>
        <v>5104.7334500000006</v>
      </c>
      <c r="AN8" s="6">
        <f>'INPUT by product'!AN86</f>
        <v>6426.241023999999</v>
      </c>
      <c r="AO8" s="6">
        <f>'INPUT by product'!AO86</f>
        <v>5650.6336810000003</v>
      </c>
      <c r="AP8" s="6">
        <f>'INPUT by product'!AP86</f>
        <v>6088.4568939999999</v>
      </c>
      <c r="AQ8" s="6">
        <f>'INPUT by product'!AQ86</f>
        <v>7538.069015</v>
      </c>
      <c r="AR8" s="6">
        <f>'INPUT by product'!AR86</f>
        <v>8480.0452060000007</v>
      </c>
    </row>
    <row r="9" spans="1:44" s="1" customFormat="1" x14ac:dyDescent="0.25">
      <c r="A9" s="6" t="str">
        <f>'INPUT by product'!A87</f>
        <v>ECCAS</v>
      </c>
      <c r="B9" s="6">
        <f>'INPUT by product'!B87</f>
        <v>80.043876000000012</v>
      </c>
      <c r="C9" s="6">
        <f>'INPUT by product'!C87</f>
        <v>190.99887099999998</v>
      </c>
      <c r="D9" s="6">
        <f>'INPUT by product'!D87</f>
        <v>168.93879699999999</v>
      </c>
      <c r="E9" s="6">
        <f>'INPUT by product'!E87</f>
        <v>102.32012399999998</v>
      </c>
      <c r="F9" s="6">
        <f>'INPUT by product'!F87</f>
        <v>1286.747822</v>
      </c>
      <c r="G9" s="6">
        <f>'INPUT by product'!G87</f>
        <v>1407.1013700000003</v>
      </c>
      <c r="H9" s="6">
        <f>'INPUT by product'!H87</f>
        <v>1519.3558209999999</v>
      </c>
      <c r="I9" s="6">
        <f>'INPUT by product'!I87</f>
        <v>1676.163501</v>
      </c>
      <c r="J9" s="6">
        <f>'INPUT by product'!J87</f>
        <v>474.52822100000003</v>
      </c>
      <c r="K9" s="6">
        <f>'INPUT by product'!K87</f>
        <v>430.16672199999999</v>
      </c>
      <c r="L9" s="6"/>
      <c r="M9" s="6">
        <f>'INPUT by product'!M87</f>
        <v>4306.8714719999998</v>
      </c>
      <c r="N9" s="6">
        <f>'INPUT by product'!N87</f>
        <v>6101.8858399999999</v>
      </c>
      <c r="O9" s="6">
        <f>'INPUT by product'!O87</f>
        <v>6991.2323880000004</v>
      </c>
      <c r="P9" s="6">
        <f>'INPUT by product'!P87</f>
        <v>9349.1549630000009</v>
      </c>
      <c r="Q9" s="6">
        <f>'INPUT by product'!Q87</f>
        <v>11427.165642</v>
      </c>
      <c r="R9" s="6">
        <f>'INPUT by product'!R87</f>
        <v>16362.552730999998</v>
      </c>
      <c r="S9" s="6">
        <f>'INPUT by product'!S87</f>
        <v>13843.619875</v>
      </c>
      <c r="T9" s="6">
        <f>'INPUT by product'!T87</f>
        <v>13035.671197</v>
      </c>
      <c r="U9" s="6">
        <f>'INPUT by product'!U87</f>
        <v>12829.301664000001</v>
      </c>
      <c r="V9" s="6">
        <f>'INPUT by product'!V87</f>
        <v>14366.105497000002</v>
      </c>
      <c r="W9" s="6"/>
      <c r="X9" s="6">
        <f>'INPUT by product'!X87</f>
        <v>-4226.8275960000001</v>
      </c>
      <c r="Y9" s="6">
        <f>'INPUT by product'!Y87</f>
        <v>-5910.8869690000001</v>
      </c>
      <c r="Z9" s="6">
        <f>'INPUT by product'!Z87</f>
        <v>-6822.2935910000006</v>
      </c>
      <c r="AA9" s="6">
        <f>'INPUT by product'!AA87</f>
        <v>-9246.834839000001</v>
      </c>
      <c r="AB9" s="6">
        <f>'INPUT by product'!AB87</f>
        <v>-10140.417820000001</v>
      </c>
      <c r="AC9" s="6">
        <f>'INPUT by product'!AC87</f>
        <v>-14955.451360999998</v>
      </c>
      <c r="AD9" s="6">
        <f>'INPUT by product'!AD87</f>
        <v>-12324.264054000001</v>
      </c>
      <c r="AE9" s="6">
        <f>'INPUT by product'!AE87</f>
        <v>-11359.507696000001</v>
      </c>
      <c r="AF9" s="6">
        <f>'INPUT by product'!AF87</f>
        <v>-12354.773443</v>
      </c>
      <c r="AG9" s="6">
        <f>'INPUT by product'!AG87</f>
        <v>-13935.938775000002</v>
      </c>
      <c r="AH9" s="6"/>
      <c r="AI9" s="6">
        <f>'INPUT by product'!AI87</f>
        <v>4386.9153479999995</v>
      </c>
      <c r="AJ9" s="6">
        <f>'INPUT by product'!AJ87</f>
        <v>6292.8847109999997</v>
      </c>
      <c r="AK9" s="6">
        <f>'INPUT by product'!AK87</f>
        <v>7160.1711850000002</v>
      </c>
      <c r="AL9" s="6">
        <f>'INPUT by product'!AL87</f>
        <v>9451.4750870000007</v>
      </c>
      <c r="AM9" s="6">
        <f>'INPUT by product'!AM87</f>
        <v>12713.913463999999</v>
      </c>
      <c r="AN9" s="6">
        <f>'INPUT by product'!AN87</f>
        <v>17769.654101</v>
      </c>
      <c r="AO9" s="6">
        <f>'INPUT by product'!AO87</f>
        <v>15362.975696</v>
      </c>
      <c r="AP9" s="6">
        <f>'INPUT by product'!AP87</f>
        <v>14711.834697999999</v>
      </c>
      <c r="AQ9" s="6">
        <f>'INPUT by product'!AQ87</f>
        <v>13303.829885000001</v>
      </c>
      <c r="AR9" s="6">
        <f>'INPUT by product'!AR87</f>
        <v>14796.272219000002</v>
      </c>
    </row>
    <row r="10" spans="1:44" s="1" customFormat="1" x14ac:dyDescent="0.25">
      <c r="A10" s="6" t="str">
        <f>'INPUT by product'!A88</f>
        <v>ECOWAS</v>
      </c>
      <c r="B10" s="6">
        <f>'INPUT by product'!B88</f>
        <v>988.40166700000009</v>
      </c>
      <c r="C10" s="6">
        <f>'INPUT by product'!C88</f>
        <v>1105.3681940000001</v>
      </c>
      <c r="D10" s="6">
        <f>'INPUT by product'!D88</f>
        <v>1549.5058649999999</v>
      </c>
      <c r="E10" s="6">
        <f>'INPUT by product'!E88</f>
        <v>1630.9758899999999</v>
      </c>
      <c r="F10" s="6">
        <f>'INPUT by product'!F88</f>
        <v>1699.3635630000001</v>
      </c>
      <c r="G10" s="6">
        <f>'INPUT by product'!G88</f>
        <v>1037.2517780000001</v>
      </c>
      <c r="H10" s="6">
        <f>'INPUT by product'!H88</f>
        <v>1560.3870460000001</v>
      </c>
      <c r="I10" s="6">
        <f>'INPUT by product'!I88</f>
        <v>1432.406109</v>
      </c>
      <c r="J10" s="6">
        <f>'INPUT by product'!J88</f>
        <v>1216.6072750000001</v>
      </c>
      <c r="K10" s="6">
        <f>'INPUT by product'!K88</f>
        <v>832.28765699999997</v>
      </c>
      <c r="L10" s="6"/>
      <c r="M10" s="6">
        <f>'INPUT by product'!M88</f>
        <v>11516.863819999999</v>
      </c>
      <c r="N10" s="6">
        <f>'INPUT by product'!N88</f>
        <v>13081.691261</v>
      </c>
      <c r="O10" s="6">
        <f>'INPUT by product'!O88</f>
        <v>15324.78184</v>
      </c>
      <c r="P10" s="6">
        <f>'INPUT by product'!P88</f>
        <v>19096.418132000003</v>
      </c>
      <c r="Q10" s="6">
        <f>'INPUT by product'!Q88</f>
        <v>24281.401870999995</v>
      </c>
      <c r="R10" s="6">
        <f>'INPUT by product'!R88</f>
        <v>32643.754844999999</v>
      </c>
      <c r="S10" s="6">
        <f>'INPUT by product'!S88</f>
        <v>28510.934220000003</v>
      </c>
      <c r="T10" s="6">
        <f>'INPUT by product'!T88</f>
        <v>32749.574232000006</v>
      </c>
      <c r="U10" s="6">
        <f>'INPUT by product'!U88</f>
        <v>43284.676581999993</v>
      </c>
      <c r="V10" s="6">
        <f>'INPUT by product'!V88</f>
        <v>35685.605263999983</v>
      </c>
      <c r="W10" s="6"/>
      <c r="X10" s="6">
        <f>'INPUT by product'!X88</f>
        <v>-10528.462152999999</v>
      </c>
      <c r="Y10" s="6">
        <f>'INPUT by product'!Y88</f>
        <v>-11976.323066999999</v>
      </c>
      <c r="Z10" s="6">
        <f>'INPUT by product'!Z88</f>
        <v>-13775.275975</v>
      </c>
      <c r="AA10" s="6">
        <f>'INPUT by product'!AA88</f>
        <v>-17465.442242000001</v>
      </c>
      <c r="AB10" s="6">
        <f>'INPUT by product'!AB88</f>
        <v>-22582.038307999996</v>
      </c>
      <c r="AC10" s="6">
        <f>'INPUT by product'!AC88</f>
        <v>-31606.503066999998</v>
      </c>
      <c r="AD10" s="6">
        <f>'INPUT by product'!AD88</f>
        <v>-26950.547174000003</v>
      </c>
      <c r="AE10" s="6">
        <f>'INPUT by product'!AE88</f>
        <v>-31317.168123000007</v>
      </c>
      <c r="AF10" s="6">
        <f>'INPUT by product'!AF88</f>
        <v>-42068.069306999991</v>
      </c>
      <c r="AG10" s="6">
        <f>'INPUT by product'!AG88</f>
        <v>-34853.317606999983</v>
      </c>
      <c r="AH10" s="6"/>
      <c r="AI10" s="6">
        <f>'INPUT by product'!AI88</f>
        <v>12505.265486999999</v>
      </c>
      <c r="AJ10" s="6">
        <f>'INPUT by product'!AJ88</f>
        <v>14187.059455000001</v>
      </c>
      <c r="AK10" s="6">
        <f>'INPUT by product'!AK88</f>
        <v>16874.287704999999</v>
      </c>
      <c r="AL10" s="6">
        <f>'INPUT by product'!AL88</f>
        <v>20727.394022000004</v>
      </c>
      <c r="AM10" s="6">
        <f>'INPUT by product'!AM88</f>
        <v>25980.765433999994</v>
      </c>
      <c r="AN10" s="6">
        <f>'INPUT by product'!AN88</f>
        <v>33681.006623000001</v>
      </c>
      <c r="AO10" s="6">
        <f>'INPUT by product'!AO88</f>
        <v>30071.321266000003</v>
      </c>
      <c r="AP10" s="6">
        <f>'INPUT by product'!AP88</f>
        <v>34181.98034100001</v>
      </c>
      <c r="AQ10" s="6">
        <f>'INPUT by product'!AQ88</f>
        <v>44501.283856999995</v>
      </c>
      <c r="AR10" s="6">
        <f>'INPUT by product'!AR88</f>
        <v>36517.892920999984</v>
      </c>
    </row>
    <row r="11" spans="1:44" s="1" customFormat="1" x14ac:dyDescent="0.25">
      <c r="A11" s="6" t="str">
        <f>'INPUT by product'!A89</f>
        <v>IGAD</v>
      </c>
      <c r="B11" s="6">
        <f>'INPUT by product'!B89</f>
        <v>141.14002399999998</v>
      </c>
      <c r="C11" s="6">
        <f>'INPUT by product'!C89</f>
        <v>146.66156599999999</v>
      </c>
      <c r="D11" s="6">
        <f>'INPUT by product'!D89</f>
        <v>179.32665799999998</v>
      </c>
      <c r="E11" s="6">
        <f>'INPUT by product'!E89</f>
        <v>280.55573900000002</v>
      </c>
      <c r="F11" s="6">
        <f>'INPUT by product'!F89</f>
        <v>232.81465599999999</v>
      </c>
      <c r="G11" s="6">
        <f>'INPUT by product'!G89</f>
        <v>546.47467099999994</v>
      </c>
      <c r="H11" s="6">
        <f>'INPUT by product'!H89</f>
        <v>363.04985099999999</v>
      </c>
      <c r="I11" s="6">
        <f>'INPUT by product'!I89</f>
        <v>260.20446399999997</v>
      </c>
      <c r="J11" s="6">
        <f>'INPUT by product'!J89</f>
        <v>303.61384600000002</v>
      </c>
      <c r="K11" s="6">
        <f>'INPUT by product'!K89</f>
        <v>534.39952100000005</v>
      </c>
      <c r="L11" s="6"/>
      <c r="M11" s="6">
        <f>'INPUT by product'!M89</f>
        <v>2946.2429119999997</v>
      </c>
      <c r="N11" s="6">
        <f>'INPUT by product'!N89</f>
        <v>3969.7082009999995</v>
      </c>
      <c r="O11" s="6">
        <f>'INPUT by product'!O89</f>
        <v>5879.4345529999991</v>
      </c>
      <c r="P11" s="6">
        <f>'INPUT by product'!P89</f>
        <v>6637.6698320000005</v>
      </c>
      <c r="Q11" s="6">
        <f>'INPUT by product'!Q89</f>
        <v>7305.2469029999993</v>
      </c>
      <c r="R11" s="6">
        <f>'INPUT by product'!R89</f>
        <v>8541.5998320000017</v>
      </c>
      <c r="S11" s="6">
        <f>'INPUT by product'!S89</f>
        <v>7604.0599010000005</v>
      </c>
      <c r="T11" s="6">
        <f>'INPUT by product'!T89</f>
        <v>8353.5290569999997</v>
      </c>
      <c r="U11" s="6">
        <f>'INPUT by product'!U89</f>
        <v>9136.9101529999989</v>
      </c>
      <c r="V11" s="6">
        <f>'INPUT by product'!V89</f>
        <v>10405.481699</v>
      </c>
      <c r="W11" s="6"/>
      <c r="X11" s="6">
        <f>'INPUT by product'!X89</f>
        <v>-2805.1028879999999</v>
      </c>
      <c r="Y11" s="6">
        <f>'INPUT by product'!Y89</f>
        <v>-3823.0466349999997</v>
      </c>
      <c r="Z11" s="6">
        <f>'INPUT by product'!Z89</f>
        <v>-5700.1078949999992</v>
      </c>
      <c r="AA11" s="6">
        <f>'INPUT by product'!AA89</f>
        <v>-6357.1140930000001</v>
      </c>
      <c r="AB11" s="6">
        <f>'INPUT by product'!AB89</f>
        <v>-7072.4322469999997</v>
      </c>
      <c r="AC11" s="6">
        <f>'INPUT by product'!AC89</f>
        <v>-7995.1251610000018</v>
      </c>
      <c r="AD11" s="6">
        <f>'INPUT by product'!AD89</f>
        <v>-7241.0100500000008</v>
      </c>
      <c r="AE11" s="6">
        <f>'INPUT by product'!AE89</f>
        <v>-8093.3245929999994</v>
      </c>
      <c r="AF11" s="6">
        <f>'INPUT by product'!AF89</f>
        <v>-8833.2963069999987</v>
      </c>
      <c r="AG11" s="6">
        <f>'INPUT by product'!AG89</f>
        <v>-9871.0821780000006</v>
      </c>
      <c r="AH11" s="6"/>
      <c r="AI11" s="6">
        <f>'INPUT by product'!AI89</f>
        <v>3087.3829359999995</v>
      </c>
      <c r="AJ11" s="6">
        <f>'INPUT by product'!AJ89</f>
        <v>4116.3697669999992</v>
      </c>
      <c r="AK11" s="6">
        <f>'INPUT by product'!AK89</f>
        <v>6058.7612109999991</v>
      </c>
      <c r="AL11" s="6">
        <f>'INPUT by product'!AL89</f>
        <v>6918.2255710000009</v>
      </c>
      <c r="AM11" s="6">
        <f>'INPUT by product'!AM89</f>
        <v>7538.0615589999989</v>
      </c>
      <c r="AN11" s="6">
        <f>'INPUT by product'!AN89</f>
        <v>9088.0745030000016</v>
      </c>
      <c r="AO11" s="6">
        <f>'INPUT by product'!AO89</f>
        <v>7967.1097520000003</v>
      </c>
      <c r="AP11" s="6">
        <f>'INPUT by product'!AP89</f>
        <v>8613.7335210000001</v>
      </c>
      <c r="AQ11" s="6">
        <f>'INPUT by product'!AQ89</f>
        <v>9440.5239989999991</v>
      </c>
      <c r="AR11" s="6">
        <f>'INPUT by product'!AR89</f>
        <v>10939.881219999999</v>
      </c>
    </row>
    <row r="12" spans="1:44" s="1" customFormat="1" x14ac:dyDescent="0.25">
      <c r="A12" s="6" t="str">
        <f>'INPUT by product'!A90</f>
        <v>SADC</v>
      </c>
      <c r="B12" s="6">
        <f>'INPUT by product'!B90</f>
        <v>8555.6019559999986</v>
      </c>
      <c r="C12" s="6">
        <f>'INPUT by product'!C90</f>
        <v>9819.567014000002</v>
      </c>
      <c r="D12" s="6">
        <f>'INPUT by product'!D90</f>
        <v>10343.624109</v>
      </c>
      <c r="E12" s="6">
        <f>'INPUT by product'!E90</f>
        <v>12351.099227000001</v>
      </c>
      <c r="F12" s="6">
        <f>'INPUT by product'!F90</f>
        <v>15675.506263000001</v>
      </c>
      <c r="G12" s="6">
        <f>'INPUT by product'!G90</f>
        <v>17898.935011000001</v>
      </c>
      <c r="H12" s="6">
        <f>'INPUT by product'!H90</f>
        <v>14657.84427</v>
      </c>
      <c r="I12" s="6">
        <f>'INPUT by product'!I90</f>
        <v>16641.128820999998</v>
      </c>
      <c r="J12" s="6">
        <f>'INPUT by product'!J90</f>
        <v>18297.534776000004</v>
      </c>
      <c r="K12" s="6">
        <f>'INPUT by product'!K90</f>
        <v>16778.047955000002</v>
      </c>
      <c r="L12" s="6"/>
      <c r="M12" s="6">
        <f>'INPUT by product'!M90</f>
        <v>19552.753267</v>
      </c>
      <c r="N12" s="6">
        <f>'INPUT by product'!N90</f>
        <v>27007.349412000003</v>
      </c>
      <c r="O12" s="6">
        <f>'INPUT by product'!O90</f>
        <v>32591.132644999998</v>
      </c>
      <c r="P12" s="6">
        <f>'INPUT by product'!P90</f>
        <v>38272.396261999995</v>
      </c>
      <c r="Q12" s="6">
        <f>'INPUT by product'!Q90</f>
        <v>43978.284165000005</v>
      </c>
      <c r="R12" s="6">
        <f>'INPUT by product'!R90</f>
        <v>51096.991376999991</v>
      </c>
      <c r="S12" s="6">
        <f>'INPUT by product'!S90</f>
        <v>38407.280980999989</v>
      </c>
      <c r="T12" s="6">
        <f>'INPUT by product'!T90</f>
        <v>45900.354617000005</v>
      </c>
      <c r="U12" s="6">
        <f>'INPUT by product'!U90</f>
        <v>54436.712552999998</v>
      </c>
      <c r="V12" s="6">
        <f>'INPUT by product'!V90</f>
        <v>56607.859998</v>
      </c>
      <c r="W12" s="6"/>
      <c r="X12" s="6">
        <f>'INPUT by product'!X90</f>
        <v>-10997.151311000001</v>
      </c>
      <c r="Y12" s="6">
        <f>'INPUT by product'!Y90</f>
        <v>-17187.782398000003</v>
      </c>
      <c r="Z12" s="6">
        <f>'INPUT by product'!Z90</f>
        <v>-22247.508535999998</v>
      </c>
      <c r="AA12" s="6">
        <f>'INPUT by product'!AA90</f>
        <v>-25921.297034999996</v>
      </c>
      <c r="AB12" s="6">
        <f>'INPUT by product'!AB90</f>
        <v>-28302.777902000002</v>
      </c>
      <c r="AC12" s="6">
        <f>'INPUT by product'!AC90</f>
        <v>-33198.05636599999</v>
      </c>
      <c r="AD12" s="6">
        <f>'INPUT by product'!AD90</f>
        <v>-23749.436710999988</v>
      </c>
      <c r="AE12" s="6">
        <f>'INPUT by product'!AE90</f>
        <v>-29259.225796000006</v>
      </c>
      <c r="AF12" s="6">
        <f>'INPUT by product'!AF90</f>
        <v>-36139.17777699999</v>
      </c>
      <c r="AG12" s="6">
        <f>'INPUT by product'!AG90</f>
        <v>-39829.812042999998</v>
      </c>
      <c r="AH12" s="6"/>
      <c r="AI12" s="6">
        <f>'INPUT by product'!AI90</f>
        <v>28108.355222999999</v>
      </c>
      <c r="AJ12" s="6">
        <f>'INPUT by product'!AJ90</f>
        <v>36826.916426000003</v>
      </c>
      <c r="AK12" s="6">
        <f>'INPUT by product'!AK90</f>
        <v>42934.756754000002</v>
      </c>
      <c r="AL12" s="6">
        <f>'INPUT by product'!AL90</f>
        <v>50623.495488999994</v>
      </c>
      <c r="AM12" s="6">
        <f>'INPUT by product'!AM90</f>
        <v>59653.790428000008</v>
      </c>
      <c r="AN12" s="6">
        <f>'INPUT by product'!AN90</f>
        <v>68995.926387999993</v>
      </c>
      <c r="AO12" s="6">
        <f>'INPUT by product'!AO90</f>
        <v>53065.12525099999</v>
      </c>
      <c r="AP12" s="6">
        <f>'INPUT by product'!AP90</f>
        <v>62541.483438000003</v>
      </c>
      <c r="AQ12" s="6">
        <f>'INPUT by product'!AQ90</f>
        <v>72734.247329000005</v>
      </c>
      <c r="AR12" s="6">
        <f>'INPUT by product'!AR90</f>
        <v>73385.907953000002</v>
      </c>
    </row>
    <row r="15" spans="1:44" x14ac:dyDescent="0.25">
      <c r="B15" t="s">
        <v>62</v>
      </c>
      <c r="M15" t="s">
        <v>58</v>
      </c>
      <c r="X15" t="s">
        <v>58</v>
      </c>
      <c r="AI15" t="s">
        <v>58</v>
      </c>
    </row>
    <row r="16" spans="1:44" x14ac:dyDescent="0.25">
      <c r="B16" s="12">
        <v>2002</v>
      </c>
      <c r="C16" s="12">
        <v>2003</v>
      </c>
      <c r="D16" s="12">
        <v>2004</v>
      </c>
      <c r="E16" s="12">
        <v>2005</v>
      </c>
      <c r="F16" s="12">
        <v>2006</v>
      </c>
      <c r="G16" s="12">
        <v>2007</v>
      </c>
      <c r="H16" s="12">
        <v>2008</v>
      </c>
      <c r="I16" s="12">
        <v>2009</v>
      </c>
      <c r="J16" s="12">
        <v>2010</v>
      </c>
      <c r="K16" s="12">
        <v>2011</v>
      </c>
      <c r="M16" s="12">
        <v>2002</v>
      </c>
      <c r="N16" s="12">
        <v>2003</v>
      </c>
      <c r="O16" s="12">
        <v>2004</v>
      </c>
      <c r="P16" s="12">
        <v>2005</v>
      </c>
      <c r="Q16" s="12">
        <v>2006</v>
      </c>
      <c r="R16" s="12">
        <v>2007</v>
      </c>
      <c r="S16" s="12">
        <v>2008</v>
      </c>
      <c r="T16" s="12">
        <v>2009</v>
      </c>
      <c r="U16" s="12">
        <v>2010</v>
      </c>
      <c r="V16" s="12">
        <v>2011</v>
      </c>
      <c r="X16" s="12">
        <v>2002</v>
      </c>
      <c r="Y16" s="12">
        <v>2003</v>
      </c>
      <c r="Z16" s="12">
        <v>2004</v>
      </c>
      <c r="AA16" s="12">
        <v>2005</v>
      </c>
      <c r="AB16" s="12">
        <v>2006</v>
      </c>
      <c r="AC16" s="12">
        <v>2007</v>
      </c>
      <c r="AD16" s="12">
        <v>2008</v>
      </c>
      <c r="AE16" s="12">
        <v>2009</v>
      </c>
      <c r="AF16" s="12">
        <v>2010</v>
      </c>
      <c r="AG16" s="12">
        <v>2011</v>
      </c>
      <c r="AI16" s="12">
        <v>2002</v>
      </c>
      <c r="AJ16" s="12">
        <v>2003</v>
      </c>
      <c r="AK16" s="12">
        <v>2004</v>
      </c>
      <c r="AL16" s="12">
        <v>2005</v>
      </c>
      <c r="AM16" s="12">
        <v>2006</v>
      </c>
      <c r="AN16" s="12">
        <v>2007</v>
      </c>
      <c r="AO16" s="12">
        <v>2008</v>
      </c>
      <c r="AP16" s="12">
        <v>2009</v>
      </c>
      <c r="AQ16" s="12">
        <v>2010</v>
      </c>
      <c r="AR16" s="12">
        <v>2011</v>
      </c>
    </row>
    <row r="17" spans="1:44" s="14" customFormat="1" x14ac:dyDescent="0.25">
      <c r="A17" s="16" t="s">
        <v>6</v>
      </c>
      <c r="B17" s="14">
        <f t="shared" ref="B17:K17" si="0">B5/B$4</f>
        <v>4.914039785631933E-3</v>
      </c>
      <c r="C17" s="14">
        <f t="shared" si="0"/>
        <v>4.9000873746444899E-3</v>
      </c>
      <c r="D17" s="14">
        <f t="shared" si="0"/>
        <v>4.9400180413055285E-3</v>
      </c>
      <c r="E17" s="14">
        <f t="shared" si="0"/>
        <v>5.1115957524995601E-3</v>
      </c>
      <c r="F17" s="14">
        <f t="shared" si="0"/>
        <v>5.6576286176350547E-3</v>
      </c>
      <c r="G17" s="14">
        <f t="shared" si="0"/>
        <v>5.9710022380419728E-3</v>
      </c>
      <c r="H17" s="14">
        <f t="shared" si="0"/>
        <v>6.6165626338643693E-3</v>
      </c>
      <c r="I17" s="14">
        <f t="shared" si="0"/>
        <v>6.2969497640168529E-3</v>
      </c>
      <c r="J17" s="14">
        <f t="shared" si="0"/>
        <v>5.9817667142094064E-3</v>
      </c>
      <c r="K17" s="14">
        <f t="shared" si="0"/>
        <v>5.1719387000383589E-3</v>
      </c>
      <c r="M17" s="14">
        <f t="shared" ref="M17:V17" si="1">M5/M$4</f>
        <v>2.0041518620469385E-2</v>
      </c>
      <c r="N17" s="14">
        <f t="shared" si="1"/>
        <v>2.1272894733271222E-2</v>
      </c>
      <c r="O17" s="14">
        <f t="shared" si="1"/>
        <v>2.3143153881318646E-2</v>
      </c>
      <c r="P17" s="14">
        <f t="shared" si="1"/>
        <v>2.3577051818292057E-2</v>
      </c>
      <c r="Q17" s="14">
        <f t="shared" si="1"/>
        <v>2.5547294158070621E-2</v>
      </c>
      <c r="R17" s="14">
        <f t="shared" si="1"/>
        <v>2.9760410918218263E-2</v>
      </c>
      <c r="S17" s="14">
        <f t="shared" si="1"/>
        <v>3.2620831727391886E-2</v>
      </c>
      <c r="T17" s="14">
        <f t="shared" si="1"/>
        <v>2.9772976815617042E-2</v>
      </c>
      <c r="U17" s="14">
        <f t="shared" si="1"/>
        <v>2.9391943380673181E-2</v>
      </c>
      <c r="V17" s="14">
        <f t="shared" si="1"/>
        <v>3.0141429770175792E-2</v>
      </c>
      <c r="X17" s="14">
        <f t="shared" ref="X17:AG17" si="2">X5/X$4</f>
        <v>0.33750250106567548</v>
      </c>
      <c r="Y17" s="14">
        <f t="shared" si="2"/>
        <v>0.32306623596383155</v>
      </c>
      <c r="Z17" s="14">
        <f t="shared" si="2"/>
        <v>0.3808538810472904</v>
      </c>
      <c r="AA17" s="14">
        <f t="shared" si="2"/>
        <v>0.42915154397988298</v>
      </c>
      <c r="AB17" s="14">
        <f t="shared" si="2"/>
        <v>0.46625354996275514</v>
      </c>
      <c r="AC17" s="14">
        <f t="shared" si="2"/>
        <v>0.61084727888587376</v>
      </c>
      <c r="AD17" s="14">
        <f t="shared" si="2"/>
        <v>0.45647264265964888</v>
      </c>
      <c r="AE17" s="14">
        <f t="shared" si="2"/>
        <v>0.36185434356817964</v>
      </c>
      <c r="AF17" s="14">
        <f t="shared" si="2"/>
        <v>0.47728697515872298</v>
      </c>
      <c r="AG17" s="14">
        <f t="shared" si="2"/>
        <v>-0.48592622651028949</v>
      </c>
      <c r="AI17" s="14">
        <f t="shared" ref="AI17:AR17" si="3">AI5/AI$4</f>
        <v>1.2653797056851929E-2</v>
      </c>
      <c r="AJ17" s="14">
        <f t="shared" si="3"/>
        <v>1.3302689713067535E-2</v>
      </c>
      <c r="AK17" s="14">
        <f t="shared" si="3"/>
        <v>1.4267419554439264E-2</v>
      </c>
      <c r="AL17" s="14">
        <f t="shared" si="3"/>
        <v>1.4549824709148923E-2</v>
      </c>
      <c r="AM17" s="14">
        <f t="shared" si="3"/>
        <v>1.582192096830198E-2</v>
      </c>
      <c r="AN17" s="14">
        <f t="shared" si="3"/>
        <v>1.8104304197255932E-2</v>
      </c>
      <c r="AO17" s="14">
        <f t="shared" si="3"/>
        <v>2.000568121618897E-2</v>
      </c>
      <c r="AP17" s="14">
        <f t="shared" si="3"/>
        <v>1.8435699750397837E-2</v>
      </c>
      <c r="AQ17" s="14">
        <f t="shared" si="3"/>
        <v>1.7984960045446054E-2</v>
      </c>
      <c r="AR17" s="14">
        <f t="shared" si="3"/>
        <v>1.7347164456438052E-2</v>
      </c>
    </row>
    <row r="19" spans="1:44" x14ac:dyDescent="0.25">
      <c r="B19" t="s">
        <v>59</v>
      </c>
      <c r="M19" t="s">
        <v>59</v>
      </c>
      <c r="X19" t="s">
        <v>59</v>
      </c>
      <c r="AI19" t="s">
        <v>59</v>
      </c>
    </row>
    <row r="20" spans="1:44" x14ac:dyDescent="0.25">
      <c r="B20" s="12">
        <v>2002</v>
      </c>
      <c r="C20" s="12">
        <v>2003</v>
      </c>
      <c r="D20" s="12">
        <v>2004</v>
      </c>
      <c r="E20" s="12">
        <v>2005</v>
      </c>
      <c r="F20" s="12">
        <v>2006</v>
      </c>
      <c r="G20" s="12">
        <v>2007</v>
      </c>
      <c r="H20" s="12">
        <v>2008</v>
      </c>
      <c r="I20" s="12">
        <v>2009</v>
      </c>
      <c r="J20" s="12">
        <v>2010</v>
      </c>
      <c r="K20" s="12">
        <v>2011</v>
      </c>
      <c r="M20" s="12">
        <v>2002</v>
      </c>
      <c r="N20" s="12">
        <v>2003</v>
      </c>
      <c r="O20" s="12">
        <v>2004</v>
      </c>
      <c r="P20" s="12">
        <v>2005</v>
      </c>
      <c r="Q20" s="12">
        <v>2006</v>
      </c>
      <c r="R20" s="12">
        <v>2007</v>
      </c>
      <c r="S20" s="12">
        <v>2008</v>
      </c>
      <c r="T20" s="12">
        <v>2009</v>
      </c>
      <c r="U20" s="12">
        <v>2010</v>
      </c>
      <c r="V20" s="12">
        <v>2011</v>
      </c>
      <c r="X20" s="12">
        <v>2002</v>
      </c>
      <c r="Y20" s="12">
        <v>2003</v>
      </c>
      <c r="Z20" s="12">
        <v>2004</v>
      </c>
      <c r="AA20" s="12">
        <v>2005</v>
      </c>
      <c r="AB20" s="12">
        <v>2006</v>
      </c>
      <c r="AC20" s="12">
        <v>2007</v>
      </c>
      <c r="AD20" s="12">
        <v>2008</v>
      </c>
      <c r="AE20" s="12">
        <v>2009</v>
      </c>
      <c r="AF20" s="12">
        <v>2010</v>
      </c>
      <c r="AG20" s="12">
        <v>2011</v>
      </c>
      <c r="AI20" s="12">
        <v>2002</v>
      </c>
      <c r="AJ20" s="12">
        <v>2003</v>
      </c>
      <c r="AK20" s="12">
        <v>2004</v>
      </c>
      <c r="AL20" s="12">
        <v>2005</v>
      </c>
      <c r="AM20" s="12">
        <v>2006</v>
      </c>
      <c r="AN20" s="12">
        <v>2007</v>
      </c>
      <c r="AO20" s="12">
        <v>2008</v>
      </c>
      <c r="AP20" s="12">
        <v>2009</v>
      </c>
      <c r="AQ20" s="12">
        <v>2010</v>
      </c>
      <c r="AR20" s="12">
        <v>2011</v>
      </c>
    </row>
    <row r="21" spans="1:44" s="14" customFormat="1" x14ac:dyDescent="0.25">
      <c r="A21" s="16" t="s">
        <v>5</v>
      </c>
      <c r="B21" s="14">
        <f t="shared" ref="B21:K21" si="4">B4/B$5</f>
        <v>203.49855589771187</v>
      </c>
      <c r="C21" s="14">
        <f t="shared" si="4"/>
        <v>204.07799362405282</v>
      </c>
      <c r="D21" s="14">
        <f t="shared" si="4"/>
        <v>202.42841051157859</v>
      </c>
      <c r="E21" s="14">
        <f t="shared" si="4"/>
        <v>195.63362370958265</v>
      </c>
      <c r="F21" s="14">
        <f t="shared" si="4"/>
        <v>176.75249960433246</v>
      </c>
      <c r="G21" s="14">
        <f t="shared" si="4"/>
        <v>167.47607187766232</v>
      </c>
      <c r="H21" s="14">
        <f t="shared" si="4"/>
        <v>151.13587754491718</v>
      </c>
      <c r="I21" s="14">
        <f t="shared" si="4"/>
        <v>158.80704745563915</v>
      </c>
      <c r="J21" s="14">
        <f t="shared" si="4"/>
        <v>167.17469065193512</v>
      </c>
      <c r="K21" s="14">
        <f t="shared" si="4"/>
        <v>193.35109288758261</v>
      </c>
      <c r="M21" s="14">
        <f t="shared" ref="M21:V21" si="5">M4/M$5</f>
        <v>49.896418476923742</v>
      </c>
      <c r="N21" s="14">
        <f t="shared" si="5"/>
        <v>47.008176956565322</v>
      </c>
      <c r="O21" s="14">
        <f t="shared" si="5"/>
        <v>43.209322511881524</v>
      </c>
      <c r="P21" s="14">
        <f t="shared" si="5"/>
        <v>42.414124026489112</v>
      </c>
      <c r="Q21" s="14">
        <f t="shared" si="5"/>
        <v>39.143088650118003</v>
      </c>
      <c r="R21" s="14">
        <f t="shared" si="5"/>
        <v>33.601686574422793</v>
      </c>
      <c r="S21" s="14">
        <f t="shared" si="5"/>
        <v>30.655257608293738</v>
      </c>
      <c r="T21" s="14">
        <f t="shared" si="5"/>
        <v>33.587504742739142</v>
      </c>
      <c r="U21" s="14">
        <f t="shared" si="5"/>
        <v>34.022928904304948</v>
      </c>
      <c r="V21" s="14">
        <f t="shared" si="5"/>
        <v>33.176926497012943</v>
      </c>
      <c r="X21" s="14">
        <f t="shared" ref="X21:AG21" si="6">X4/X$5</f>
        <v>2.9629410058961532</v>
      </c>
      <c r="Y21" s="14">
        <f t="shared" si="6"/>
        <v>3.095340486499969</v>
      </c>
      <c r="Z21" s="14">
        <f t="shared" si="6"/>
        <v>2.6256789014468009</v>
      </c>
      <c r="AA21" s="14">
        <f t="shared" si="6"/>
        <v>2.3301791966682899</v>
      </c>
      <c r="AB21" s="14">
        <f t="shared" si="6"/>
        <v>2.1447557880897232</v>
      </c>
      <c r="AC21" s="14">
        <f t="shared" si="6"/>
        <v>1.6370704013348527</v>
      </c>
      <c r="AD21" s="14">
        <f t="shared" si="6"/>
        <v>2.1907117898095181</v>
      </c>
      <c r="AE21" s="14">
        <f t="shared" si="6"/>
        <v>2.7635428944673772</v>
      </c>
      <c r="AF21" s="14">
        <f t="shared" si="6"/>
        <v>2.0951755485626808</v>
      </c>
      <c r="AG21" s="14">
        <f t="shared" si="6"/>
        <v>-2.0579255562754133</v>
      </c>
      <c r="AI21" s="14">
        <f t="shared" ref="AI21:AR21" si="7">AI4/AI$5</f>
        <v>79.027662250874187</v>
      </c>
      <c r="AJ21" s="14">
        <f t="shared" si="7"/>
        <v>75.172767430460112</v>
      </c>
      <c r="AK21" s="14">
        <f t="shared" si="7"/>
        <v>70.089759131591038</v>
      </c>
      <c r="AL21" s="14">
        <f t="shared" si="7"/>
        <v>68.729350352324204</v>
      </c>
      <c r="AM21" s="14">
        <f t="shared" si="7"/>
        <v>63.203450579953234</v>
      </c>
      <c r="AN21" s="14">
        <f t="shared" si="7"/>
        <v>55.235483733838819</v>
      </c>
      <c r="AO21" s="14">
        <f t="shared" si="7"/>
        <v>49.98580099290902</v>
      </c>
      <c r="AP21" s="14">
        <f t="shared" si="7"/>
        <v>54.242584417139916</v>
      </c>
      <c r="AQ21" s="14">
        <f t="shared" si="7"/>
        <v>55.602013986859461</v>
      </c>
      <c r="AR21" s="14">
        <f t="shared" si="7"/>
        <v>57.646308854175302</v>
      </c>
    </row>
    <row r="22" spans="1:44" s="14" customFormat="1" x14ac:dyDescent="0.25">
      <c r="A22" s="16" t="s">
        <v>6</v>
      </c>
      <c r="B22" s="14">
        <f t="shared" ref="B22:K22" si="8">B5/B$5</f>
        <v>1</v>
      </c>
      <c r="C22" s="14">
        <f t="shared" si="8"/>
        <v>1</v>
      </c>
      <c r="D22" s="14">
        <f t="shared" si="8"/>
        <v>1</v>
      </c>
      <c r="E22" s="14">
        <f t="shared" si="8"/>
        <v>1</v>
      </c>
      <c r="F22" s="14">
        <f t="shared" si="8"/>
        <v>1</v>
      </c>
      <c r="G22" s="14">
        <f t="shared" si="8"/>
        <v>1</v>
      </c>
      <c r="H22" s="14">
        <f t="shared" si="8"/>
        <v>1</v>
      </c>
      <c r="I22" s="14">
        <f t="shared" si="8"/>
        <v>1</v>
      </c>
      <c r="J22" s="14">
        <f t="shared" si="8"/>
        <v>1</v>
      </c>
      <c r="K22" s="14">
        <f t="shared" si="8"/>
        <v>1</v>
      </c>
      <c r="M22" s="14">
        <f t="shared" ref="M22:V22" si="9">M5/M$5</f>
        <v>1</v>
      </c>
      <c r="N22" s="14">
        <f t="shared" si="9"/>
        <v>1</v>
      </c>
      <c r="O22" s="14">
        <f t="shared" si="9"/>
        <v>1</v>
      </c>
      <c r="P22" s="14">
        <f t="shared" si="9"/>
        <v>1</v>
      </c>
      <c r="Q22" s="14">
        <f t="shared" si="9"/>
        <v>1</v>
      </c>
      <c r="R22" s="14">
        <f t="shared" si="9"/>
        <v>1</v>
      </c>
      <c r="S22" s="14">
        <f t="shared" si="9"/>
        <v>1</v>
      </c>
      <c r="T22" s="14">
        <f t="shared" si="9"/>
        <v>1</v>
      </c>
      <c r="U22" s="14">
        <f t="shared" si="9"/>
        <v>1</v>
      </c>
      <c r="V22" s="14">
        <f t="shared" si="9"/>
        <v>1</v>
      </c>
      <c r="X22" s="14">
        <f t="shared" ref="X22:AG22" si="10">X5/X$5</f>
        <v>1</v>
      </c>
      <c r="Y22" s="14">
        <f t="shared" si="10"/>
        <v>1</v>
      </c>
      <c r="Z22" s="14">
        <f t="shared" si="10"/>
        <v>1</v>
      </c>
      <c r="AA22" s="14">
        <f t="shared" si="10"/>
        <v>1</v>
      </c>
      <c r="AB22" s="14">
        <f t="shared" si="10"/>
        <v>1</v>
      </c>
      <c r="AC22" s="14">
        <f t="shared" si="10"/>
        <v>1</v>
      </c>
      <c r="AD22" s="14">
        <f t="shared" si="10"/>
        <v>1</v>
      </c>
      <c r="AE22" s="14">
        <f t="shared" si="10"/>
        <v>1</v>
      </c>
      <c r="AF22" s="14">
        <f t="shared" si="10"/>
        <v>1</v>
      </c>
      <c r="AG22" s="14">
        <f t="shared" si="10"/>
        <v>1</v>
      </c>
      <c r="AI22" s="14">
        <f t="shared" ref="AI22:AR22" si="11">AI5/AI$5</f>
        <v>1</v>
      </c>
      <c r="AJ22" s="14">
        <f t="shared" si="11"/>
        <v>1</v>
      </c>
      <c r="AK22" s="14">
        <f t="shared" si="11"/>
        <v>1</v>
      </c>
      <c r="AL22" s="14">
        <f t="shared" si="11"/>
        <v>1</v>
      </c>
      <c r="AM22" s="14">
        <f t="shared" si="11"/>
        <v>1</v>
      </c>
      <c r="AN22" s="14">
        <f t="shared" si="11"/>
        <v>1</v>
      </c>
      <c r="AO22" s="14">
        <f t="shared" si="11"/>
        <v>1</v>
      </c>
      <c r="AP22" s="14">
        <f t="shared" si="11"/>
        <v>1</v>
      </c>
      <c r="AQ22" s="14">
        <f t="shared" si="11"/>
        <v>1</v>
      </c>
      <c r="AR22" s="14">
        <f t="shared" si="11"/>
        <v>1</v>
      </c>
    </row>
    <row r="23" spans="1:44" s="14" customFormat="1" x14ac:dyDescent="0.25">
      <c r="A23" s="16" t="s">
        <v>7</v>
      </c>
      <c r="B23" s="14">
        <f t="shared" ref="B23:K23" si="12">B6/B$5</f>
        <v>0.34599508855085237</v>
      </c>
      <c r="C23" s="14">
        <f t="shared" si="12"/>
        <v>0.36875643841929517</v>
      </c>
      <c r="D23" s="14">
        <f t="shared" si="12"/>
        <v>0.38415488683753068</v>
      </c>
      <c r="E23" s="14">
        <f t="shared" si="12"/>
        <v>0.39788554596898013</v>
      </c>
      <c r="F23" s="14">
        <f t="shared" si="12"/>
        <v>0.38243623950669065</v>
      </c>
      <c r="G23" s="14">
        <f t="shared" si="12"/>
        <v>0.35679158029290881</v>
      </c>
      <c r="H23" s="14">
        <f t="shared" si="12"/>
        <v>0.37275400008753529</v>
      </c>
      <c r="I23" s="14">
        <f t="shared" si="12"/>
        <v>0.38050654570075249</v>
      </c>
      <c r="J23" s="14">
        <f t="shared" si="12"/>
        <v>0.39481054317489295</v>
      </c>
      <c r="K23" s="14">
        <f t="shared" si="12"/>
        <v>0.40679225198280511</v>
      </c>
      <c r="M23" s="14">
        <f t="shared" ref="M23:V23" si="13">M6/M$5</f>
        <v>0.50507147767043725</v>
      </c>
      <c r="N23" s="14">
        <f t="shared" si="13"/>
        <v>0.4777122838869215</v>
      </c>
      <c r="O23" s="14">
        <f t="shared" si="13"/>
        <v>0.46859724659578961</v>
      </c>
      <c r="P23" s="14">
        <f t="shared" si="13"/>
        <v>0.49076567163543156</v>
      </c>
      <c r="Q23" s="14">
        <f t="shared" si="13"/>
        <v>0.50050751462041787</v>
      </c>
      <c r="R23" s="14">
        <f t="shared" si="13"/>
        <v>0.5225411026260367</v>
      </c>
      <c r="S23" s="14">
        <f t="shared" si="13"/>
        <v>0.54502603801418259</v>
      </c>
      <c r="T23" s="14">
        <f t="shared" si="13"/>
        <v>0.53532007829037054</v>
      </c>
      <c r="U23" s="14">
        <f t="shared" si="13"/>
        <v>0.51849044358911889</v>
      </c>
      <c r="V23" s="14">
        <f t="shared" si="13"/>
        <v>0.49995549127902483</v>
      </c>
      <c r="X23" s="14">
        <f t="shared" ref="X23:AG23" si="14">X6/X$5</f>
        <v>0.55367762502152251</v>
      </c>
      <c r="Y23" s="14">
        <f t="shared" si="14"/>
        <v>0.50817364384767294</v>
      </c>
      <c r="Z23" s="14">
        <f t="shared" si="14"/>
        <v>0.49012091362031007</v>
      </c>
      <c r="AA23" s="14">
        <f t="shared" si="14"/>
        <v>0.51506415740715905</v>
      </c>
      <c r="AB23" s="14">
        <f t="shared" si="14"/>
        <v>0.53225272963013304</v>
      </c>
      <c r="AC23" s="14">
        <f t="shared" si="14"/>
        <v>0.56211640936040785</v>
      </c>
      <c r="AD23" s="14">
        <f t="shared" si="14"/>
        <v>0.58572673593046298</v>
      </c>
      <c r="AE23" s="14">
        <f t="shared" si="14"/>
        <v>0.57342887759400329</v>
      </c>
      <c r="AF23" s="14">
        <f t="shared" si="14"/>
        <v>0.54814698965099218</v>
      </c>
      <c r="AG23" s="14">
        <f t="shared" si="14"/>
        <v>0.52044938881180869</v>
      </c>
      <c r="AI23" s="14">
        <f t="shared" ref="AI23:AR23" si="15">AI6/AI$5</f>
        <v>0.47490202073490345</v>
      </c>
      <c r="AJ23" s="14">
        <f t="shared" si="15"/>
        <v>0.45817513262234083</v>
      </c>
      <c r="AK23" s="14">
        <f t="shared" si="15"/>
        <v>0.45434111984605652</v>
      </c>
      <c r="AL23" s="14">
        <f t="shared" si="15"/>
        <v>0.47481364507784607</v>
      </c>
      <c r="AM23" s="14">
        <f t="shared" si="15"/>
        <v>0.47986330436579633</v>
      </c>
      <c r="AN23" s="14">
        <f t="shared" si="15"/>
        <v>0.4957563555864683</v>
      </c>
      <c r="AO23" s="14">
        <f t="shared" si="15"/>
        <v>0.51738580753687524</v>
      </c>
      <c r="AP23" s="14">
        <f t="shared" si="15"/>
        <v>0.50978344254617547</v>
      </c>
      <c r="AQ23" s="14">
        <f t="shared" si="15"/>
        <v>0.49844640467434315</v>
      </c>
      <c r="AR23" s="14">
        <f t="shared" si="15"/>
        <v>0.48572319043213102</v>
      </c>
    </row>
    <row r="24" spans="1:44" s="14" customFormat="1" x14ac:dyDescent="0.25">
      <c r="A24" s="16" t="s">
        <v>8</v>
      </c>
      <c r="B24" s="14">
        <f t="shared" ref="B24:K24" si="16">B7/B$5</f>
        <v>5.7520843141526078E-2</v>
      </c>
      <c r="C24" s="14">
        <f t="shared" si="16"/>
        <v>6.1010080214008902E-2</v>
      </c>
      <c r="D24" s="14">
        <f t="shared" si="16"/>
        <v>7.167647626409808E-2</v>
      </c>
      <c r="E24" s="14">
        <f t="shared" si="16"/>
        <v>8.3721439639858772E-2</v>
      </c>
      <c r="F24" s="14">
        <f t="shared" si="16"/>
        <v>7.8641317497148089E-2</v>
      </c>
      <c r="G24" s="14">
        <f t="shared" si="16"/>
        <v>9.6028841173159518E-2</v>
      </c>
      <c r="H24" s="14">
        <f t="shared" si="16"/>
        <v>8.1632919665808518E-2</v>
      </c>
      <c r="I24" s="14">
        <f t="shared" si="16"/>
        <v>7.7685941918111151E-2</v>
      </c>
      <c r="J24" s="14">
        <f t="shared" si="16"/>
        <v>6.3793313213054509E-2</v>
      </c>
      <c r="K24" s="14">
        <f t="shared" si="16"/>
        <v>7.0444409688922849E-2</v>
      </c>
      <c r="M24" s="14">
        <f t="shared" ref="M24:V24" si="17">M7/M$5</f>
        <v>0.22442905157407825</v>
      </c>
      <c r="N24" s="14">
        <f t="shared" si="17"/>
        <v>0.22585754823425047</v>
      </c>
      <c r="O24" s="14">
        <f t="shared" si="17"/>
        <v>0.22913594876350254</v>
      </c>
      <c r="P24" s="14">
        <f t="shared" si="17"/>
        <v>0.23838171818743661</v>
      </c>
      <c r="Q24" s="14">
        <f t="shared" si="17"/>
        <v>0.23803006858202153</v>
      </c>
      <c r="R24" s="14">
        <f t="shared" si="17"/>
        <v>0.2451289483221096</v>
      </c>
      <c r="S24" s="14">
        <f t="shared" si="17"/>
        <v>0.26757923982036946</v>
      </c>
      <c r="T24" s="14">
        <f t="shared" si="17"/>
        <v>0.25552856253142864</v>
      </c>
      <c r="U24" s="14">
        <f t="shared" si="17"/>
        <v>0.20099059511429879</v>
      </c>
      <c r="V24" s="14">
        <f t="shared" si="17"/>
        <v>0.23417862698688882</v>
      </c>
      <c r="X24" s="14">
        <f t="shared" ref="X24:AG24" si="18">X7/X$5</f>
        <v>0.27542822887549118</v>
      </c>
      <c r="Y24" s="14">
        <f t="shared" si="18"/>
        <v>0.27194482368451595</v>
      </c>
      <c r="Z24" s="14">
        <f t="shared" si="18"/>
        <v>0.26927108077113621</v>
      </c>
      <c r="AA24" s="14">
        <f t="shared" si="18"/>
        <v>0.27884258697690623</v>
      </c>
      <c r="AB24" s="14">
        <f t="shared" si="18"/>
        <v>0.28088410033907346</v>
      </c>
      <c r="AC24" s="14">
        <f t="shared" si="18"/>
        <v>0.28072894518175634</v>
      </c>
      <c r="AD24" s="14">
        <f t="shared" si="18"/>
        <v>0.31151060033795525</v>
      </c>
      <c r="AE24" s="14">
        <f t="shared" si="18"/>
        <v>0.29930618728565833</v>
      </c>
      <c r="AF24" s="14">
        <f t="shared" si="18"/>
        <v>0.23388840224901461</v>
      </c>
      <c r="AG24" s="14">
        <f t="shared" si="18"/>
        <v>0.27019661323622735</v>
      </c>
      <c r="AI24" s="14">
        <f t="shared" ref="AI24:AR24" si="19">AI7/AI$5</f>
        <v>0.19277425959418515</v>
      </c>
      <c r="AJ24" s="14">
        <f t="shared" si="19"/>
        <v>0.19629832720786206</v>
      </c>
      <c r="AK24" s="14">
        <f t="shared" si="19"/>
        <v>0.20255258225972514</v>
      </c>
      <c r="AL24" s="14">
        <f t="shared" si="19"/>
        <v>0.21181904018617637</v>
      </c>
      <c r="AM24" s="14">
        <f t="shared" si="19"/>
        <v>0.21016169088856246</v>
      </c>
      <c r="AN24" s="14">
        <f t="shared" si="19"/>
        <v>0.22103470903054345</v>
      </c>
      <c r="AO24" s="14">
        <f t="shared" si="19"/>
        <v>0.2377450356898787</v>
      </c>
      <c r="AP24" s="14">
        <f t="shared" si="19"/>
        <v>0.22619325736508994</v>
      </c>
      <c r="AQ24" s="14">
        <f t="shared" si="19"/>
        <v>0.17875587752300218</v>
      </c>
      <c r="AR24" s="14">
        <f t="shared" si="19"/>
        <v>0.20916538509964699</v>
      </c>
    </row>
    <row r="25" spans="1:44" s="14" customFormat="1" x14ac:dyDescent="0.25">
      <c r="A25" s="16" t="s">
        <v>9</v>
      </c>
      <c r="B25" s="14">
        <f t="shared" ref="B25:K25" si="20">B8/B$5</f>
        <v>8.8180704776929571E-3</v>
      </c>
      <c r="C25" s="14">
        <f t="shared" si="20"/>
        <v>7.7592794506706119E-3</v>
      </c>
      <c r="D25" s="14">
        <f t="shared" si="20"/>
        <v>7.5015777565010152E-3</v>
      </c>
      <c r="E25" s="14">
        <f t="shared" si="20"/>
        <v>6.7888115533014997E-3</v>
      </c>
      <c r="F25" s="14">
        <f t="shared" si="20"/>
        <v>7.6993584681005573E-3</v>
      </c>
      <c r="G25" s="14">
        <f t="shared" si="20"/>
        <v>1.7224826293544451E-2</v>
      </c>
      <c r="H25" s="14">
        <f t="shared" si="20"/>
        <v>1.3976253151401363E-2</v>
      </c>
      <c r="I25" s="14">
        <f t="shared" si="20"/>
        <v>8.8609027983248406E-3</v>
      </c>
      <c r="J25" s="14">
        <f t="shared" si="20"/>
        <v>9.4006126452894617E-3</v>
      </c>
      <c r="K25" s="14">
        <f t="shared" si="20"/>
        <v>1.7518267116824159E-2</v>
      </c>
      <c r="M25" s="14">
        <f t="shared" ref="M25:V25" si="21">M8/M$5</f>
        <v>3.0079357913473392E-2</v>
      </c>
      <c r="N25" s="14">
        <f t="shared" si="21"/>
        <v>3.2254844790809173E-2</v>
      </c>
      <c r="O25" s="14">
        <f t="shared" si="21"/>
        <v>3.4523167534241471E-2</v>
      </c>
      <c r="P25" s="14">
        <f t="shared" si="21"/>
        <v>3.4842515913000784E-2</v>
      </c>
      <c r="Q25" s="14">
        <f t="shared" si="21"/>
        <v>3.9790265814946393E-2</v>
      </c>
      <c r="R25" s="14">
        <f t="shared" si="21"/>
        <v>3.845518081230339E-2</v>
      </c>
      <c r="S25" s="14">
        <f t="shared" si="21"/>
        <v>4.0098391121888899E-2</v>
      </c>
      <c r="T25" s="14">
        <f t="shared" si="21"/>
        <v>3.9442173694139757E-2</v>
      </c>
      <c r="U25" s="14">
        <f t="shared" si="21"/>
        <v>4.4889552842561804E-2</v>
      </c>
      <c r="V25" s="14">
        <f t="shared" si="21"/>
        <v>4.9280757886940571E-2</v>
      </c>
      <c r="X25" s="14">
        <f t="shared" ref="X25:AG25" si="22">X8/X$5</f>
        <v>3.6575791958128774E-2</v>
      </c>
      <c r="Y25" s="14">
        <f t="shared" si="22"/>
        <v>3.9103199094936675E-2</v>
      </c>
      <c r="Z25" s="14">
        <f t="shared" si="22"/>
        <v>4.1410749815389017E-2</v>
      </c>
      <c r="AA25" s="14">
        <f t="shared" si="22"/>
        <v>4.2181680576454966E-2</v>
      </c>
      <c r="AB25" s="14">
        <f t="shared" si="22"/>
        <v>4.8418382624909002E-2</v>
      </c>
      <c r="AC25" s="14">
        <f t="shared" si="22"/>
        <v>4.3524262040004764E-2</v>
      </c>
      <c r="AD25" s="14">
        <f t="shared" si="22"/>
        <v>4.6269962894418308E-2</v>
      </c>
      <c r="AE25" s="14">
        <f t="shared" si="22"/>
        <v>4.6970039608212874E-2</v>
      </c>
      <c r="AF25" s="14">
        <f t="shared" si="22"/>
        <v>5.3399257217504971E-2</v>
      </c>
      <c r="AG25" s="14">
        <f t="shared" si="22"/>
        <v>5.6267818836582446E-2</v>
      </c>
      <c r="AI25" s="14">
        <f t="shared" ref="AI25:AR25" si="23">AI8/AI$5</f>
        <v>2.6047071920323368E-2</v>
      </c>
      <c r="AJ25" s="14">
        <f t="shared" si="23"/>
        <v>2.7862482331431963E-2</v>
      </c>
      <c r="AK25" s="14">
        <f t="shared" si="23"/>
        <v>2.9961201123620371E-2</v>
      </c>
      <c r="AL25" s="14">
        <f t="shared" si="23"/>
        <v>3.0024332972640927E-2</v>
      </c>
      <c r="AM25" s="14">
        <f t="shared" si="23"/>
        <v>3.4179320748995788E-2</v>
      </c>
      <c r="AN25" s="14">
        <f t="shared" si="23"/>
        <v>3.5024403653245099E-2</v>
      </c>
      <c r="AO25" s="14">
        <f t="shared" si="23"/>
        <v>3.5907218121591943E-2</v>
      </c>
      <c r="AP25" s="14">
        <f t="shared" si="23"/>
        <v>3.4397764704835743E-2</v>
      </c>
      <c r="AQ25" s="14">
        <f t="shared" si="23"/>
        <v>3.9138079110970274E-2</v>
      </c>
      <c r="AR25" s="14">
        <f t="shared" si="23"/>
        <v>4.4428486457759729E-2</v>
      </c>
    </row>
    <row r="26" spans="1:44" s="14" customFormat="1" x14ac:dyDescent="0.25">
      <c r="A26" s="16" t="s">
        <v>10</v>
      </c>
      <c r="B26" s="14">
        <f t="shared" ref="B26:K26" si="24">B9/B$5</f>
        <v>6.0136068056893931E-3</v>
      </c>
      <c r="C26" s="14">
        <f t="shared" si="24"/>
        <v>1.2025162208589053E-2</v>
      </c>
      <c r="D26" s="14">
        <f t="shared" si="24"/>
        <v>9.5915751109362443E-3</v>
      </c>
      <c r="E26" s="14">
        <f t="shared" si="24"/>
        <v>4.9043120777414514E-3</v>
      </c>
      <c r="F26" s="14">
        <f t="shared" si="24"/>
        <v>4.9275357015996619E-2</v>
      </c>
      <c r="G26" s="14">
        <f t="shared" si="24"/>
        <v>4.7457391272064178E-2</v>
      </c>
      <c r="H26" s="14">
        <f t="shared" si="24"/>
        <v>6.0175156911100917E-2</v>
      </c>
      <c r="I26" s="14">
        <f t="shared" si="24"/>
        <v>5.7409611011237344E-2</v>
      </c>
      <c r="J26" s="14">
        <f t="shared" si="24"/>
        <v>1.5202511228118379E-2</v>
      </c>
      <c r="K26" s="14">
        <f t="shared" si="24"/>
        <v>1.475263597337485E-2</v>
      </c>
      <c r="M26" s="14">
        <f t="shared" ref="M26:V26" si="25">M9/M$5</f>
        <v>7.5728621189481399E-2</v>
      </c>
      <c r="N26" s="14">
        <f t="shared" si="25"/>
        <v>8.3937713927978816E-2</v>
      </c>
      <c r="O26" s="14">
        <f t="shared" si="25"/>
        <v>8.062391575195875E-2</v>
      </c>
      <c r="P26" s="14">
        <f t="shared" si="25"/>
        <v>9.2922366433581247E-2</v>
      </c>
      <c r="Q26" s="14">
        <f t="shared" si="25"/>
        <v>9.2724289682836844E-2</v>
      </c>
      <c r="R26" s="14">
        <f t="shared" si="25"/>
        <v>0.10636833331594862</v>
      </c>
      <c r="S26" s="14">
        <f t="shared" si="25"/>
        <v>0.10478165398687142</v>
      </c>
      <c r="T26" s="14">
        <f t="shared" si="25"/>
        <v>8.8195085431563541E-2</v>
      </c>
      <c r="U26" s="14">
        <f t="shared" si="25"/>
        <v>7.9493474491846364E-2</v>
      </c>
      <c r="V26" s="14">
        <f t="shared" si="25"/>
        <v>8.883819305460236E-2</v>
      </c>
      <c r="X26" s="14">
        <f t="shared" ref="X26:AG26" si="26">X9/X$5</f>
        <v>9.7030200138286116E-2</v>
      </c>
      <c r="Y26" s="14">
        <f t="shared" si="26"/>
        <v>0.10404268502171755</v>
      </c>
      <c r="Z26" s="14">
        <f t="shared" si="26"/>
        <v>9.8729478556060096E-2</v>
      </c>
      <c r="AA26" s="14">
        <f t="shared" si="26"/>
        <v>0.11594887965236153</v>
      </c>
      <c r="AB26" s="14">
        <f t="shared" si="26"/>
        <v>0.10440618020297336</v>
      </c>
      <c r="AC26" s="14">
        <f t="shared" si="26"/>
        <v>0.12043424776674108</v>
      </c>
      <c r="AD26" s="14">
        <f t="shared" si="26"/>
        <v>0.11532030892144311</v>
      </c>
      <c r="AE26" s="14">
        <f t="shared" si="26"/>
        <v>9.5773217953487574E-2</v>
      </c>
      <c r="AF26" s="14">
        <f t="shared" si="26"/>
        <v>9.4909462918480361E-2</v>
      </c>
      <c r="AG26" s="14">
        <f t="shared" si="26"/>
        <v>0.10513541314861741</v>
      </c>
      <c r="AI26" s="14">
        <f t="shared" ref="AI26:AR26" si="27">AI9/AI$5</f>
        <v>6.2506897111806875E-2</v>
      </c>
      <c r="AJ26" s="14">
        <f t="shared" si="27"/>
        <v>7.10428903897488E-2</v>
      </c>
      <c r="AK26" s="14">
        <f t="shared" si="27"/>
        <v>6.8631758564409381E-2</v>
      </c>
      <c r="AL26" s="14">
        <f t="shared" si="27"/>
        <v>7.7805393555297184E-2</v>
      </c>
      <c r="AM26" s="14">
        <f t="shared" si="27"/>
        <v>8.5127447009213E-2</v>
      </c>
      <c r="AN26" s="14">
        <f t="shared" si="27"/>
        <v>9.6848458638199741E-2</v>
      </c>
      <c r="AO26" s="14">
        <f t="shared" si="27"/>
        <v>9.7624753338348233E-2</v>
      </c>
      <c r="AP26" s="14">
        <f t="shared" si="27"/>
        <v>8.3116992881553303E-2</v>
      </c>
      <c r="AQ26" s="14">
        <f t="shared" si="27"/>
        <v>6.9074234460033079E-2</v>
      </c>
      <c r="AR26" s="14">
        <f t="shared" si="27"/>
        <v>7.7520339094660259E-2</v>
      </c>
    </row>
    <row r="27" spans="1:44" s="14" customFormat="1" x14ac:dyDescent="0.25">
      <c r="A27" s="16" t="s">
        <v>11</v>
      </c>
      <c r="B27" s="14">
        <f t="shared" ref="B27:K27" si="28">B10/B$5</f>
        <v>7.4257510860992554E-2</v>
      </c>
      <c r="C27" s="14">
        <f t="shared" si="28"/>
        <v>6.9593248187656234E-2</v>
      </c>
      <c r="D27" s="14">
        <f t="shared" si="28"/>
        <v>8.7973882571116768E-2</v>
      </c>
      <c r="E27" s="14">
        <f t="shared" si="28"/>
        <v>7.8174404439073142E-2</v>
      </c>
      <c r="F27" s="14">
        <f t="shared" si="28"/>
        <v>6.5076268119613784E-2</v>
      </c>
      <c r="G27" s="14">
        <f t="shared" si="28"/>
        <v>3.4983452170322483E-2</v>
      </c>
      <c r="H27" s="14">
        <f t="shared" si="28"/>
        <v>6.1800227463043533E-2</v>
      </c>
      <c r="I27" s="14">
        <f t="shared" si="28"/>
        <v>4.9060773294937673E-2</v>
      </c>
      <c r="J27" s="14">
        <f t="shared" si="28"/>
        <v>3.8976577029331209E-2</v>
      </c>
      <c r="K27" s="14">
        <f t="shared" si="28"/>
        <v>2.8543437232353058E-2</v>
      </c>
      <c r="M27" s="14">
        <f t="shared" ref="M27:V27" si="29">M10/M$5</f>
        <v>0.20250342346775832</v>
      </c>
      <c r="N27" s="14">
        <f t="shared" si="29"/>
        <v>0.17995211440402142</v>
      </c>
      <c r="O27" s="14">
        <f t="shared" si="29"/>
        <v>0.17672762846591092</v>
      </c>
      <c r="P27" s="14">
        <f t="shared" si="29"/>
        <v>0.18980157781673826</v>
      </c>
      <c r="Q27" s="14">
        <f t="shared" si="29"/>
        <v>0.19702836307166047</v>
      </c>
      <c r="R27" s="14">
        <f t="shared" si="29"/>
        <v>0.21220782925017748</v>
      </c>
      <c r="S27" s="14">
        <f t="shared" si="29"/>
        <v>0.21579780947882263</v>
      </c>
      <c r="T27" s="14">
        <f t="shared" si="29"/>
        <v>0.22157290204614025</v>
      </c>
      <c r="U27" s="14">
        <f t="shared" si="29"/>
        <v>0.26820238730642071</v>
      </c>
      <c r="V27" s="14">
        <f t="shared" si="29"/>
        <v>0.22067530343387706</v>
      </c>
      <c r="X27" s="14">
        <f t="shared" ref="X27:AG27" si="30">X10/X$5</f>
        <v>0.24168924959719615</v>
      </c>
      <c r="Y27" s="14">
        <f t="shared" si="30"/>
        <v>0.21080572427001035</v>
      </c>
      <c r="Z27" s="14">
        <f t="shared" si="30"/>
        <v>0.19935023256280326</v>
      </c>
      <c r="AA27" s="14">
        <f t="shared" si="30"/>
        <v>0.21900450217319267</v>
      </c>
      <c r="AB27" s="14">
        <f t="shared" si="30"/>
        <v>0.23250564254713274</v>
      </c>
      <c r="AC27" s="14">
        <f t="shared" si="30"/>
        <v>0.25452293812661081</v>
      </c>
      <c r="AD27" s="14">
        <f t="shared" si="30"/>
        <v>0.25218101560383899</v>
      </c>
      <c r="AE27" s="14">
        <f t="shared" si="30"/>
        <v>0.26403837636258182</v>
      </c>
      <c r="AF27" s="14">
        <f t="shared" si="30"/>
        <v>0.32316722620332206</v>
      </c>
      <c r="AG27" s="14">
        <f t="shared" si="30"/>
        <v>0.26294015820343786</v>
      </c>
      <c r="AI27" s="14">
        <f t="shared" ref="AI27:AR27" si="31">AI10/AI$5</f>
        <v>0.17818108651403558</v>
      </c>
      <c r="AJ27" s="14">
        <f t="shared" si="31"/>
        <v>0.16016338390128412</v>
      </c>
      <c r="AK27" s="14">
        <f t="shared" si="31"/>
        <v>0.1617436245298291</v>
      </c>
      <c r="AL27" s="14">
        <f t="shared" si="31"/>
        <v>0.17062977306850349</v>
      </c>
      <c r="AM27" s="14">
        <f t="shared" si="31"/>
        <v>0.17395715638651191</v>
      </c>
      <c r="AN27" s="14">
        <f t="shared" si="31"/>
        <v>0.18356877169809277</v>
      </c>
      <c r="AO27" s="14">
        <f t="shared" si="31"/>
        <v>0.19108962867889159</v>
      </c>
      <c r="AP27" s="14">
        <f t="shared" si="31"/>
        <v>0.19311686645490428</v>
      </c>
      <c r="AQ27" s="14">
        <f t="shared" si="31"/>
        <v>0.23105317352085961</v>
      </c>
      <c r="AR27" s="14">
        <f t="shared" si="31"/>
        <v>0.19132382808037682</v>
      </c>
    </row>
    <row r="28" spans="1:44" s="14" customFormat="1" x14ac:dyDescent="0.25">
      <c r="A28" s="16" t="s">
        <v>12</v>
      </c>
      <c r="B28" s="14">
        <f t="shared" ref="B28:K28" si="32">B11/B$5</f>
        <v>1.0603692016133303E-2</v>
      </c>
      <c r="C28" s="14">
        <f t="shared" si="32"/>
        <v>9.2337148993707364E-3</v>
      </c>
      <c r="D28" s="14">
        <f t="shared" si="32"/>
        <v>1.0181350525422385E-2</v>
      </c>
      <c r="E28" s="14">
        <f t="shared" si="32"/>
        <v>1.3447334165245723E-2</v>
      </c>
      <c r="F28" s="14">
        <f t="shared" si="32"/>
        <v>8.9155194955958042E-3</v>
      </c>
      <c r="G28" s="14">
        <f t="shared" si="32"/>
        <v>1.8430983605622907E-2</v>
      </c>
      <c r="H28" s="14">
        <f t="shared" si="32"/>
        <v>1.4378844934492017E-2</v>
      </c>
      <c r="I28" s="14">
        <f t="shared" si="32"/>
        <v>8.9121598535675962E-3</v>
      </c>
      <c r="J28" s="14">
        <f t="shared" si="32"/>
        <v>9.7269091669622831E-3</v>
      </c>
      <c r="K28" s="14">
        <f t="shared" si="32"/>
        <v>1.832731635074944E-2</v>
      </c>
      <c r="M28" s="14">
        <f t="shared" ref="M28:V28" si="33">M11/M$5</f>
        <v>5.1804404859900254E-2</v>
      </c>
      <c r="N28" s="14">
        <f t="shared" si="33"/>
        <v>5.4607418114706874E-2</v>
      </c>
      <c r="O28" s="14">
        <f t="shared" si="33"/>
        <v>6.7802500297924173E-2</v>
      </c>
      <c r="P28" s="14">
        <f t="shared" si="33"/>
        <v>6.5972592264778751E-2</v>
      </c>
      <c r="Q28" s="14">
        <f t="shared" si="33"/>
        <v>5.9277501635993053E-2</v>
      </c>
      <c r="R28" s="14">
        <f t="shared" si="33"/>
        <v>5.5526527731843744E-2</v>
      </c>
      <c r="S28" s="14">
        <f t="shared" si="33"/>
        <v>5.7554742230454793E-2</v>
      </c>
      <c r="T28" s="14">
        <f t="shared" si="33"/>
        <v>5.6517243930386582E-2</v>
      </c>
      <c r="U28" s="14">
        <f t="shared" si="33"/>
        <v>5.6614518327207167E-2</v>
      </c>
      <c r="V28" s="14">
        <f t="shared" si="33"/>
        <v>6.4346192654295364E-2</v>
      </c>
      <c r="X28" s="14">
        <f t="shared" ref="X28:AG28" si="34">X11/X$5</f>
        <v>6.4393375042951326E-2</v>
      </c>
      <c r="Y28" s="14">
        <f t="shared" si="34"/>
        <v>6.7292783461216296E-2</v>
      </c>
      <c r="Z28" s="14">
        <f t="shared" si="34"/>
        <v>8.2489660211785401E-2</v>
      </c>
      <c r="AA28" s="14">
        <f t="shared" si="34"/>
        <v>7.971379069049124E-2</v>
      </c>
      <c r="AB28" s="14">
        <f t="shared" si="34"/>
        <v>7.2818068127058863E-2</v>
      </c>
      <c r="AC28" s="14">
        <f t="shared" si="34"/>
        <v>6.438367263705215E-2</v>
      </c>
      <c r="AD28" s="14">
        <f t="shared" si="34"/>
        <v>6.7755406100557594E-2</v>
      </c>
      <c r="AE28" s="14">
        <f t="shared" si="34"/>
        <v>6.8235680714108127E-2</v>
      </c>
      <c r="AF28" s="14">
        <f t="shared" si="34"/>
        <v>6.7857448958092231E-2</v>
      </c>
      <c r="AG28" s="14">
        <f t="shared" si="34"/>
        <v>7.4469350056970529E-2</v>
      </c>
      <c r="AI28" s="14">
        <f t="shared" ref="AI28:AR28" si="35">AI11/AI$5</f>
        <v>4.3990529156957926E-2</v>
      </c>
      <c r="AJ28" s="14">
        <f t="shared" si="35"/>
        <v>4.6471343364907353E-2</v>
      </c>
      <c r="AK28" s="14">
        <f t="shared" si="35"/>
        <v>5.8074510495486217E-2</v>
      </c>
      <c r="AL28" s="14">
        <f t="shared" si="35"/>
        <v>5.6951455545425335E-2</v>
      </c>
      <c r="AM28" s="14">
        <f t="shared" si="35"/>
        <v>5.0471944593059245E-2</v>
      </c>
      <c r="AN28" s="14">
        <f t="shared" si="35"/>
        <v>4.9531971900068743E-2</v>
      </c>
      <c r="AO28" s="14">
        <f t="shared" si="35"/>
        <v>5.0627374523612524E-2</v>
      </c>
      <c r="AP28" s="14">
        <f t="shared" si="35"/>
        <v>4.8664741172349063E-2</v>
      </c>
      <c r="AQ28" s="14">
        <f t="shared" si="35"/>
        <v>4.9015732594997398E-2</v>
      </c>
      <c r="AR28" s="14">
        <f t="shared" si="35"/>
        <v>5.7316011038287137E-2</v>
      </c>
    </row>
    <row r="29" spans="1:44" s="14" customFormat="1" x14ac:dyDescent="0.25">
      <c r="A29" s="16" t="s">
        <v>13</v>
      </c>
      <c r="B29" s="14">
        <f t="shared" ref="B29:K29" si="36">B12/B$5</f>
        <v>0.64277279812600607</v>
      </c>
      <c r="C29" s="14">
        <f t="shared" si="36"/>
        <v>0.61823342485338817</v>
      </c>
      <c r="D29" s="14">
        <f t="shared" si="36"/>
        <v>0.58726384538398535</v>
      </c>
      <c r="E29" s="14">
        <f t="shared" si="36"/>
        <v>0.59200128717943334</v>
      </c>
      <c r="F29" s="14">
        <f t="shared" si="36"/>
        <v>0.60028558378691865</v>
      </c>
      <c r="G29" s="14">
        <f t="shared" si="36"/>
        <v>0.60367844156833927</v>
      </c>
      <c r="H29" s="14">
        <f t="shared" si="36"/>
        <v>0.58053424137684695</v>
      </c>
      <c r="I29" s="14">
        <f t="shared" si="36"/>
        <v>0.56996870044690262</v>
      </c>
      <c r="J29" s="14">
        <f t="shared" si="36"/>
        <v>0.58620007318600875</v>
      </c>
      <c r="K29" s="14">
        <f t="shared" si="36"/>
        <v>0.57540581631496202</v>
      </c>
      <c r="M29" s="14">
        <f t="shared" ref="M29:V29" si="37">M12/M$5</f>
        <v>0.34380014704279943</v>
      </c>
      <c r="N29" s="14">
        <f t="shared" si="37"/>
        <v>0.37151386117991075</v>
      </c>
      <c r="O29" s="14">
        <f t="shared" si="37"/>
        <v>0.37584571457552185</v>
      </c>
      <c r="P29" s="14">
        <f t="shared" si="37"/>
        <v>0.38039391194427341</v>
      </c>
      <c r="Q29" s="14">
        <f t="shared" si="37"/>
        <v>0.35685622213102569</v>
      </c>
      <c r="R29" s="14">
        <f t="shared" si="37"/>
        <v>0.33216710739356142</v>
      </c>
      <c r="S29" s="14">
        <f t="shared" si="37"/>
        <v>0.29070275424098124</v>
      </c>
      <c r="T29" s="14">
        <f t="shared" si="37"/>
        <v>0.31054677857454843</v>
      </c>
      <c r="U29" s="14">
        <f t="shared" si="37"/>
        <v>0.33730311548404773</v>
      </c>
      <c r="V29" s="14">
        <f t="shared" si="37"/>
        <v>0.35005590039418777</v>
      </c>
      <c r="X29" s="14">
        <f t="shared" ref="X29:AG29" si="38">X12/X$5</f>
        <v>0.25244838319574214</v>
      </c>
      <c r="Y29" s="14">
        <f t="shared" si="38"/>
        <v>0.30253717244731421</v>
      </c>
      <c r="Z29" s="14">
        <f t="shared" si="38"/>
        <v>0.32195696178018318</v>
      </c>
      <c r="AA29" s="14">
        <f t="shared" si="38"/>
        <v>0.32503504200896538</v>
      </c>
      <c r="AB29" s="14">
        <f t="shared" si="38"/>
        <v>0.29140662469083001</v>
      </c>
      <c r="AC29" s="14">
        <f t="shared" si="38"/>
        <v>0.26733950378678106</v>
      </c>
      <c r="AD29" s="14">
        <f t="shared" si="38"/>
        <v>0.22222766132099139</v>
      </c>
      <c r="AE29" s="14">
        <f t="shared" si="38"/>
        <v>0.24668764565363732</v>
      </c>
      <c r="AF29" s="14">
        <f t="shared" si="38"/>
        <v>0.27762143668234562</v>
      </c>
      <c r="AG29" s="14">
        <f t="shared" si="38"/>
        <v>0.30048379318978324</v>
      </c>
      <c r="AI29" s="14">
        <f t="shared" ref="AI29:AR29" si="39">AI12/AI$5</f>
        <v>0.40050147507568923</v>
      </c>
      <c r="AJ29" s="14">
        <f t="shared" si="39"/>
        <v>0.41575377703511179</v>
      </c>
      <c r="AK29" s="14">
        <f t="shared" si="39"/>
        <v>0.411538744455615</v>
      </c>
      <c r="AL29" s="14">
        <f t="shared" si="39"/>
        <v>0.41673717101408209</v>
      </c>
      <c r="AM29" s="14">
        <f t="shared" si="39"/>
        <v>0.39941870753936953</v>
      </c>
      <c r="AN29" s="14">
        <f t="shared" si="39"/>
        <v>0.37604272345495166</v>
      </c>
      <c r="AO29" s="14">
        <f t="shared" si="39"/>
        <v>0.33720484013043439</v>
      </c>
      <c r="AP29" s="14">
        <f t="shared" si="39"/>
        <v>0.35333866512411999</v>
      </c>
      <c r="AQ29" s="14">
        <f t="shared" si="39"/>
        <v>0.37764031085078631</v>
      </c>
      <c r="AR29" s="14">
        <f t="shared" si="39"/>
        <v>0.384482009055019</v>
      </c>
    </row>
    <row r="31" spans="1:44" x14ac:dyDescent="0.25">
      <c r="B31" t="s">
        <v>1</v>
      </c>
      <c r="D31" t="s">
        <v>2</v>
      </c>
      <c r="F31" t="s">
        <v>4</v>
      </c>
      <c r="I31" t="s">
        <v>1</v>
      </c>
      <c r="J31" t="s">
        <v>2</v>
      </c>
      <c r="K31" t="s">
        <v>4</v>
      </c>
    </row>
    <row r="32" spans="1:44" x14ac:dyDescent="0.25">
      <c r="B32" t="s">
        <v>60</v>
      </c>
      <c r="C32" t="s">
        <v>61</v>
      </c>
      <c r="D32" t="s">
        <v>60</v>
      </c>
      <c r="E32" t="s">
        <v>61</v>
      </c>
      <c r="F32" t="s">
        <v>60</v>
      </c>
      <c r="G32" t="s">
        <v>61</v>
      </c>
      <c r="I32" s="63" t="s">
        <v>78</v>
      </c>
      <c r="J32" s="63"/>
      <c r="K32" s="63"/>
    </row>
    <row r="33" spans="1:14" x14ac:dyDescent="0.25">
      <c r="A33" s="13" t="s">
        <v>5</v>
      </c>
      <c r="B33" s="15">
        <f t="shared" ref="B33:B41" si="40">(K4-B4)/B4</f>
        <v>1.0814184583005617</v>
      </c>
      <c r="C33" s="14">
        <f t="shared" ref="C33:C41" si="41">(K4/B4)^(1/(K$3-B$3))-1</f>
        <v>8.4858926557531245E-2</v>
      </c>
      <c r="D33" s="15">
        <f t="shared" ref="D33:D41" si="42">(V4-M4)/M4</f>
        <v>0.8906200098490249</v>
      </c>
      <c r="E33" s="14">
        <f t="shared" ref="E33:E41" si="43">(V4/M4)^(1/(V$3-M$3))-1</f>
        <v>7.3331327969417659E-2</v>
      </c>
      <c r="F33" s="15">
        <f t="shared" ref="F33:F41" si="44">(AR4-AI4)/AI4</f>
        <v>0.98379917257137151</v>
      </c>
      <c r="G33" s="14">
        <f t="shared" ref="G33:G41" si="45">(AR4/AI4)^(1/(AR$3-AI$3))-1</f>
        <v>7.9084117773077223E-2</v>
      </c>
      <c r="I33" s="14">
        <f>(K4/J4)-1</f>
        <v>8.0429848941939053E-2</v>
      </c>
      <c r="J33" s="14">
        <f>(V4/U4)-1</f>
        <v>-2.2915215959670832E-2</v>
      </c>
      <c r="K33" s="14">
        <f>(AR4/AQ4)-1</f>
        <v>2.7441321280793352E-2</v>
      </c>
    </row>
    <row r="34" spans="1:14" x14ac:dyDescent="0.25">
      <c r="A34" s="13" t="s">
        <v>6</v>
      </c>
      <c r="B34" s="15">
        <f t="shared" si="40"/>
        <v>1.1906555797399805</v>
      </c>
      <c r="C34" s="14">
        <f t="shared" si="41"/>
        <v>9.1042245411034672E-2</v>
      </c>
      <c r="D34" s="15">
        <f t="shared" si="42"/>
        <v>1.8433968167836774</v>
      </c>
      <c r="E34" s="14">
        <f t="shared" si="43"/>
        <v>0.12312058147359806</v>
      </c>
      <c r="F34" s="15">
        <f t="shared" si="44"/>
        <v>1.7196018981912464</v>
      </c>
      <c r="G34" s="14">
        <f t="shared" si="45"/>
        <v>0.11757935538570718</v>
      </c>
      <c r="I34" s="14">
        <f t="shared" ref="I34:I41" si="46">(K5/J5)-1</f>
        <v>-6.5841712759279303E-2</v>
      </c>
      <c r="J34" s="14">
        <f t="shared" ref="J34:J41" si="47">(V5/U5)-1</f>
        <v>2.0001745452613573E-3</v>
      </c>
      <c r="K34" s="14">
        <f t="shared" ref="K34:K41" si="48">(AR5/AQ5)-1</f>
        <v>-8.9945418527124232E-3</v>
      </c>
    </row>
    <row r="35" spans="1:14" x14ac:dyDescent="0.25">
      <c r="A35" s="13" t="s">
        <v>7</v>
      </c>
      <c r="B35" s="15">
        <f t="shared" si="40"/>
        <v>1.5755906545770206</v>
      </c>
      <c r="C35" s="14">
        <f t="shared" si="41"/>
        <v>0.11084376640388149</v>
      </c>
      <c r="D35" s="15">
        <f t="shared" si="42"/>
        <v>1.8145953895339235</v>
      </c>
      <c r="E35" s="14">
        <f t="shared" si="43"/>
        <v>0.121850815536932</v>
      </c>
      <c r="F35" s="15">
        <f t="shared" si="44"/>
        <v>1.7815710462771785</v>
      </c>
      <c r="G35" s="14">
        <f t="shared" si="45"/>
        <v>0.120380581520664</v>
      </c>
      <c r="I35" s="14">
        <f t="shared" si="46"/>
        <v>-3.7491880740588512E-2</v>
      </c>
      <c r="J35" s="14">
        <f t="shared" si="47"/>
        <v>-3.3819242532789784E-2</v>
      </c>
      <c r="K35" s="14">
        <f t="shared" si="48"/>
        <v>-3.4290691330302381E-2</v>
      </c>
    </row>
    <row r="36" spans="1:14" x14ac:dyDescent="0.25">
      <c r="A36" s="13" t="s">
        <v>8</v>
      </c>
      <c r="B36" s="15">
        <f t="shared" si="40"/>
        <v>1.6828438304848139</v>
      </c>
      <c r="C36" s="14">
        <f t="shared" si="41"/>
        <v>0.11589083413593504</v>
      </c>
      <c r="D36" s="15">
        <f t="shared" si="42"/>
        <v>1.9669187561197159</v>
      </c>
      <c r="E36" s="14">
        <f t="shared" si="43"/>
        <v>0.12843982784685171</v>
      </c>
      <c r="F36" s="15">
        <f t="shared" si="44"/>
        <v>1.9508430199674944</v>
      </c>
      <c r="G36" s="14">
        <f t="shared" si="45"/>
        <v>0.12775882445906528</v>
      </c>
      <c r="I36" s="14">
        <f t="shared" si="46"/>
        <v>3.1553712861889238E-2</v>
      </c>
      <c r="J36" s="14">
        <f t="shared" si="47"/>
        <v>0.16745276057416425</v>
      </c>
      <c r="K36" s="14">
        <f t="shared" si="48"/>
        <v>0.1595928545765235</v>
      </c>
    </row>
    <row r="37" spans="1:14" x14ac:dyDescent="0.25">
      <c r="A37" s="13" t="s">
        <v>9</v>
      </c>
      <c r="B37" s="15">
        <f t="shared" si="40"/>
        <v>3.3520279979534227</v>
      </c>
      <c r="C37" s="14">
        <f t="shared" si="41"/>
        <v>0.17751308611564576</v>
      </c>
      <c r="D37" s="15">
        <f t="shared" si="42"/>
        <v>3.6585020367621643</v>
      </c>
      <c r="E37" s="14">
        <f t="shared" si="43"/>
        <v>0.18645040178763539</v>
      </c>
      <c r="F37" s="15">
        <f t="shared" si="44"/>
        <v>3.6388245279121341</v>
      </c>
      <c r="G37" s="14">
        <f t="shared" si="45"/>
        <v>0.18589251300794807</v>
      </c>
      <c r="I37" s="14">
        <f t="shared" si="46"/>
        <v>0.74082637193631462</v>
      </c>
      <c r="J37" s="14">
        <f t="shared" si="47"/>
        <v>0.1000182643302796</v>
      </c>
      <c r="K37" s="14">
        <f t="shared" si="48"/>
        <v>0.12496253206564734</v>
      </c>
    </row>
    <row r="38" spans="1:14" x14ac:dyDescent="0.25">
      <c r="A38" s="13" t="s">
        <v>10</v>
      </c>
      <c r="B38" s="15">
        <f t="shared" si="40"/>
        <v>4.374136579792812</v>
      </c>
      <c r="C38" s="14">
        <f t="shared" si="41"/>
        <v>0.20543947966508713</v>
      </c>
      <c r="D38" s="15">
        <f t="shared" si="42"/>
        <v>2.3356243831276333</v>
      </c>
      <c r="E38" s="14">
        <f t="shared" si="43"/>
        <v>0.14322257899073665</v>
      </c>
      <c r="F38" s="15">
        <f t="shared" si="44"/>
        <v>2.3728191782286485</v>
      </c>
      <c r="G38" s="14">
        <f t="shared" si="45"/>
        <v>0.14463203234851885</v>
      </c>
      <c r="I38" s="14">
        <f t="shared" si="46"/>
        <v>-9.3485481024741857E-2</v>
      </c>
      <c r="J38" s="14">
        <f t="shared" si="47"/>
        <v>0.1197885803334402</v>
      </c>
      <c r="K38" s="14">
        <f t="shared" si="48"/>
        <v>0.11218140542241306</v>
      </c>
    </row>
    <row r="39" spans="1:14" x14ac:dyDescent="0.25">
      <c r="A39" s="13" t="s">
        <v>11</v>
      </c>
      <c r="B39" s="15">
        <f t="shared" si="40"/>
        <v>-0.15794591936883096</v>
      </c>
      <c r="C39" s="14">
        <f t="shared" si="41"/>
        <v>-1.891995403124147E-2</v>
      </c>
      <c r="D39" s="15">
        <f t="shared" si="42"/>
        <v>2.0985523334945526</v>
      </c>
      <c r="E39" s="14">
        <f t="shared" si="43"/>
        <v>0.13389594962338736</v>
      </c>
      <c r="F39" s="15">
        <f t="shared" si="44"/>
        <v>1.9202013311082926</v>
      </c>
      <c r="G39" s="14">
        <f t="shared" si="45"/>
        <v>0.12645159094201408</v>
      </c>
      <c r="I39" s="14">
        <f t="shared" si="46"/>
        <v>-0.31589455849670145</v>
      </c>
      <c r="J39" s="14">
        <f t="shared" si="47"/>
        <v>-0.17556031182545784</v>
      </c>
      <c r="K39" s="14">
        <f t="shared" si="48"/>
        <v>-0.17939686777697839</v>
      </c>
    </row>
    <row r="40" spans="1:14" x14ac:dyDescent="0.25">
      <c r="A40" s="13" t="s">
        <v>12</v>
      </c>
      <c r="B40" s="15">
        <f t="shared" si="40"/>
        <v>2.7863074261628302</v>
      </c>
      <c r="C40" s="14">
        <f t="shared" si="41"/>
        <v>0.1594344708865314</v>
      </c>
      <c r="D40" s="15">
        <f t="shared" si="42"/>
        <v>2.5317799685214823</v>
      </c>
      <c r="E40" s="14">
        <f t="shared" si="43"/>
        <v>0.15050413027602305</v>
      </c>
      <c r="F40" s="15">
        <f t="shared" si="44"/>
        <v>2.5434157170583003</v>
      </c>
      <c r="G40" s="14">
        <f t="shared" si="45"/>
        <v>0.15092467413214639</v>
      </c>
      <c r="I40" s="14">
        <f t="shared" si="46"/>
        <v>0.76012895340748066</v>
      </c>
      <c r="J40" s="14">
        <f t="shared" si="47"/>
        <v>0.13884032181092198</v>
      </c>
      <c r="K40" s="14">
        <f t="shared" si="48"/>
        <v>0.15882139817226482</v>
      </c>
    </row>
    <row r="41" spans="1:14" x14ac:dyDescent="0.25">
      <c r="A41" s="13" t="s">
        <v>13</v>
      </c>
      <c r="B41" s="15">
        <f t="shared" si="40"/>
        <v>0.96105990452648926</v>
      </c>
      <c r="C41" s="14">
        <f t="shared" si="41"/>
        <v>7.7702733662564194E-2</v>
      </c>
      <c r="D41" s="15">
        <f t="shared" si="42"/>
        <v>1.8951349830378852</v>
      </c>
      <c r="E41" s="14">
        <f t="shared" si="43"/>
        <v>0.12537311377113425</v>
      </c>
      <c r="F41" s="15">
        <f t="shared" si="44"/>
        <v>1.610821848905307</v>
      </c>
      <c r="G41" s="14">
        <f t="shared" si="45"/>
        <v>0.11252193388086984</v>
      </c>
      <c r="I41" s="14">
        <f t="shared" si="46"/>
        <v>-8.3043253618680923E-2</v>
      </c>
      <c r="J41" s="14">
        <f t="shared" si="47"/>
        <v>3.988388246050234E-2</v>
      </c>
      <c r="K41" s="14">
        <f t="shared" si="48"/>
        <v>8.9594743594765269E-3</v>
      </c>
    </row>
    <row r="43" spans="1:14" x14ac:dyDescent="0.25">
      <c r="A43" s="3" t="str">
        <f>A1</f>
        <v>Machinery and transport equipment</v>
      </c>
    </row>
    <row r="44" spans="1:14" x14ac:dyDescent="0.25">
      <c r="A44" s="18"/>
      <c r="B44" s="64" t="s">
        <v>63</v>
      </c>
      <c r="C44" s="64"/>
      <c r="D44" s="64"/>
      <c r="E44" s="64"/>
      <c r="F44" s="64" t="s">
        <v>64</v>
      </c>
      <c r="G44" s="64"/>
      <c r="H44" s="64"/>
      <c r="I44" s="64"/>
      <c r="J44" s="64" t="s">
        <v>4</v>
      </c>
      <c r="K44" s="64"/>
      <c r="L44" s="64"/>
      <c r="M44" s="19" t="s">
        <v>3</v>
      </c>
      <c r="N44" s="17"/>
    </row>
    <row r="45" spans="1:14" ht="38.25" x14ac:dyDescent="0.25">
      <c r="A45" s="30" t="s">
        <v>65</v>
      </c>
      <c r="B45" s="21">
        <v>2003</v>
      </c>
      <c r="C45" s="21">
        <v>2012</v>
      </c>
      <c r="D45" s="29" t="s">
        <v>94</v>
      </c>
      <c r="E45" s="21" t="s">
        <v>66</v>
      </c>
      <c r="F45" s="21">
        <v>2003</v>
      </c>
      <c r="G45" s="21">
        <v>2012</v>
      </c>
      <c r="H45" s="29" t="s">
        <v>94</v>
      </c>
      <c r="I45" s="21" t="s">
        <v>66</v>
      </c>
      <c r="J45" s="21">
        <v>2012</v>
      </c>
      <c r="K45" s="29" t="s">
        <v>95</v>
      </c>
      <c r="L45" s="21" t="s">
        <v>66</v>
      </c>
      <c r="M45" s="21">
        <v>2012</v>
      </c>
    </row>
    <row r="46" spans="1:14" x14ac:dyDescent="0.25">
      <c r="A46" s="31" t="s">
        <v>5</v>
      </c>
      <c r="B46" s="23">
        <f t="shared" ref="B46:B54" si="49">B4</f>
        <v>2708659.4951709998</v>
      </c>
      <c r="C46" s="23">
        <f t="shared" ref="C46:C54" si="50">K4</f>
        <v>5637853.8705000002</v>
      </c>
      <c r="D46" s="24"/>
      <c r="E46" s="25">
        <f t="shared" ref="E46:E54" si="51">C33</f>
        <v>8.4858926557531245E-2</v>
      </c>
      <c r="F46" s="23">
        <f t="shared" ref="F46:F54" si="52">M4</f>
        <v>2837731.0707340003</v>
      </c>
      <c r="G46" s="23">
        <f t="shared" ref="G46:G54" si="53">V4</f>
        <v>5365071.1448999997</v>
      </c>
      <c r="H46" s="24"/>
      <c r="I46" s="25">
        <f t="shared" ref="I46:I54" si="54">E33</f>
        <v>7.3331327969417659E-2</v>
      </c>
      <c r="J46" s="23">
        <f t="shared" ref="J46:J54" si="55">AR4</f>
        <v>11002925.0154</v>
      </c>
      <c r="K46" s="24"/>
      <c r="L46" s="25">
        <f t="shared" ref="L46:L54" si="56">G33</f>
        <v>7.9084117773077223E-2</v>
      </c>
      <c r="M46" s="23">
        <f t="shared" ref="M46:M54" si="57">AG4</f>
        <v>272782.72560000047</v>
      </c>
    </row>
    <row r="47" spans="1:14" x14ac:dyDescent="0.25">
      <c r="A47" s="22" t="s">
        <v>6</v>
      </c>
      <c r="B47" s="23">
        <f t="shared" si="49"/>
        <v>13310.460525</v>
      </c>
      <c r="C47" s="23">
        <f t="shared" si="50"/>
        <v>29158.634618</v>
      </c>
      <c r="D47" s="24">
        <f>K17</f>
        <v>5.1719387000383589E-3</v>
      </c>
      <c r="E47" s="25">
        <f t="shared" si="51"/>
        <v>9.1042245411034672E-2</v>
      </c>
      <c r="F47" s="23">
        <f t="shared" si="52"/>
        <v>56872.440093999998</v>
      </c>
      <c r="G47" s="23">
        <f t="shared" si="53"/>
        <v>161710.91512599998</v>
      </c>
      <c r="H47" s="24">
        <f>V17</f>
        <v>3.0141429770175792E-2</v>
      </c>
      <c r="I47" s="25">
        <f t="shared" si="54"/>
        <v>0.12312058147359806</v>
      </c>
      <c r="J47" s="23">
        <f t="shared" si="55"/>
        <v>190869.54974399999</v>
      </c>
      <c r="K47" s="24">
        <f>AR17</f>
        <v>1.7347164456438052E-2</v>
      </c>
      <c r="L47" s="25">
        <f t="shared" si="56"/>
        <v>0.11757935538570718</v>
      </c>
      <c r="M47" s="23">
        <f t="shared" si="57"/>
        <v>-132552.28050799997</v>
      </c>
    </row>
    <row r="48" spans="1:14" x14ac:dyDescent="0.25">
      <c r="A48" s="26" t="s">
        <v>7</v>
      </c>
      <c r="B48" s="23">
        <f t="shared" si="49"/>
        <v>4605.3539680000004</v>
      </c>
      <c r="C48" s="23">
        <f t="shared" si="50"/>
        <v>11861.506641</v>
      </c>
      <c r="D48" s="24">
        <f t="shared" ref="D48:D54" si="58">K23</f>
        <v>0.40679225198280511</v>
      </c>
      <c r="E48" s="25">
        <f t="shared" si="51"/>
        <v>0.11084376640388149</v>
      </c>
      <c r="F48" s="23">
        <f t="shared" si="52"/>
        <v>28724.647357000002</v>
      </c>
      <c r="G48" s="23">
        <f t="shared" si="53"/>
        <v>80848.260017000008</v>
      </c>
      <c r="H48" s="24">
        <f>V23</f>
        <v>0.49995549127902483</v>
      </c>
      <c r="I48" s="25">
        <f t="shared" si="54"/>
        <v>0.121850815536932</v>
      </c>
      <c r="J48" s="23">
        <f t="shared" si="55"/>
        <v>92709.766658000008</v>
      </c>
      <c r="K48" s="24">
        <f t="shared" ref="K48:K54" si="59">AR23</f>
        <v>0.48572319043213102</v>
      </c>
      <c r="L48" s="25">
        <f t="shared" si="56"/>
        <v>0.120380581520664</v>
      </c>
      <c r="M48" s="23">
        <f t="shared" si="57"/>
        <v>-68986.753376000008</v>
      </c>
    </row>
    <row r="49" spans="1:13" x14ac:dyDescent="0.25">
      <c r="A49" s="26" t="s">
        <v>8</v>
      </c>
      <c r="B49" s="23">
        <f t="shared" si="49"/>
        <v>765.6289119999999</v>
      </c>
      <c r="C49" s="23">
        <f t="shared" si="50"/>
        <v>2054.0628030000003</v>
      </c>
      <c r="D49" s="24">
        <f t="shared" si="58"/>
        <v>7.0444409688922849E-2</v>
      </c>
      <c r="E49" s="25">
        <f t="shared" si="51"/>
        <v>0.11589083413593504</v>
      </c>
      <c r="F49" s="23">
        <f t="shared" si="52"/>
        <v>12763.827791000002</v>
      </c>
      <c r="G49" s="23">
        <f t="shared" si="53"/>
        <v>37869.240072999986</v>
      </c>
      <c r="H49" s="24">
        <f t="shared" ref="H49:H54" si="60">V24</f>
        <v>0.23417862698688882</v>
      </c>
      <c r="I49" s="25">
        <f t="shared" si="54"/>
        <v>0.12843982784685171</v>
      </c>
      <c r="J49" s="23">
        <f t="shared" si="55"/>
        <v>39923.302875999987</v>
      </c>
      <c r="K49" s="24">
        <f t="shared" si="59"/>
        <v>0.20916538509964699</v>
      </c>
      <c r="L49" s="25">
        <f t="shared" si="56"/>
        <v>0.12775882445906528</v>
      </c>
      <c r="M49" s="23">
        <f t="shared" si="57"/>
        <v>-35815.177269999986</v>
      </c>
    </row>
    <row r="50" spans="1:13" x14ac:dyDescent="0.25">
      <c r="A50" s="26" t="s">
        <v>9</v>
      </c>
      <c r="B50" s="23">
        <f t="shared" si="49"/>
        <v>117.372579</v>
      </c>
      <c r="C50" s="23">
        <f t="shared" si="50"/>
        <v>510.80874999999997</v>
      </c>
      <c r="D50" s="24">
        <f t="shared" si="58"/>
        <v>1.7518267116824159E-2</v>
      </c>
      <c r="E50" s="25">
        <f t="shared" si="51"/>
        <v>0.17751308611564576</v>
      </c>
      <c r="F50" s="23">
        <f t="shared" si="52"/>
        <v>1710.6864810000002</v>
      </c>
      <c r="G50" s="23">
        <f t="shared" si="53"/>
        <v>7969.2364560000005</v>
      </c>
      <c r="H50" s="24">
        <f t="shared" si="60"/>
        <v>4.9280757886940571E-2</v>
      </c>
      <c r="I50" s="25">
        <f t="shared" si="54"/>
        <v>0.18645040178763539</v>
      </c>
      <c r="J50" s="23">
        <f t="shared" si="55"/>
        <v>8480.0452060000007</v>
      </c>
      <c r="K50" s="24">
        <f t="shared" si="59"/>
        <v>4.4428486457759729E-2</v>
      </c>
      <c r="L50" s="25">
        <f t="shared" si="56"/>
        <v>0.18589251300794807</v>
      </c>
      <c r="M50" s="23">
        <f t="shared" si="57"/>
        <v>-7458.4277060000004</v>
      </c>
    </row>
    <row r="51" spans="1:13" x14ac:dyDescent="0.25">
      <c r="A51" s="26" t="s">
        <v>10</v>
      </c>
      <c r="B51" s="23">
        <f t="shared" si="49"/>
        <v>80.043876000000012</v>
      </c>
      <c r="C51" s="23">
        <f t="shared" si="50"/>
        <v>430.16672199999999</v>
      </c>
      <c r="D51" s="24">
        <f t="shared" si="58"/>
        <v>1.475263597337485E-2</v>
      </c>
      <c r="E51" s="25">
        <f t="shared" si="51"/>
        <v>0.20543947966508713</v>
      </c>
      <c r="F51" s="23">
        <f t="shared" si="52"/>
        <v>4306.8714719999998</v>
      </c>
      <c r="G51" s="23">
        <f t="shared" si="53"/>
        <v>14366.105497000002</v>
      </c>
      <c r="H51" s="24">
        <f t="shared" si="60"/>
        <v>8.883819305460236E-2</v>
      </c>
      <c r="I51" s="25">
        <f t="shared" si="54"/>
        <v>0.14322257899073665</v>
      </c>
      <c r="J51" s="23">
        <f t="shared" si="55"/>
        <v>14796.272219000002</v>
      </c>
      <c r="K51" s="24">
        <f t="shared" si="59"/>
        <v>7.7520339094660259E-2</v>
      </c>
      <c r="L51" s="25">
        <f t="shared" si="56"/>
        <v>0.14463203234851885</v>
      </c>
      <c r="M51" s="23">
        <f t="shared" si="57"/>
        <v>-13935.938775000002</v>
      </c>
    </row>
    <row r="52" spans="1:13" x14ac:dyDescent="0.25">
      <c r="A52" s="26" t="s">
        <v>11</v>
      </c>
      <c r="B52" s="23">
        <f t="shared" si="49"/>
        <v>988.40166700000009</v>
      </c>
      <c r="C52" s="23">
        <f t="shared" si="50"/>
        <v>832.28765699999997</v>
      </c>
      <c r="D52" s="24">
        <f t="shared" si="58"/>
        <v>2.8543437232353058E-2</v>
      </c>
      <c r="E52" s="25">
        <f t="shared" si="51"/>
        <v>-1.891995403124147E-2</v>
      </c>
      <c r="F52" s="23">
        <f t="shared" si="52"/>
        <v>11516.863819999999</v>
      </c>
      <c r="G52" s="23">
        <f t="shared" si="53"/>
        <v>35685.605263999983</v>
      </c>
      <c r="H52" s="24">
        <f t="shared" si="60"/>
        <v>0.22067530343387706</v>
      </c>
      <c r="I52" s="25">
        <f t="shared" si="54"/>
        <v>0.13389594962338736</v>
      </c>
      <c r="J52" s="23">
        <f t="shared" si="55"/>
        <v>36517.892920999984</v>
      </c>
      <c r="K52" s="24">
        <f t="shared" si="59"/>
        <v>0.19132382808037682</v>
      </c>
      <c r="L52" s="25">
        <f t="shared" si="56"/>
        <v>0.12645159094201408</v>
      </c>
      <c r="M52" s="23">
        <f t="shared" si="57"/>
        <v>-34853.317606999983</v>
      </c>
    </row>
    <row r="53" spans="1:13" x14ac:dyDescent="0.25">
      <c r="A53" s="26" t="s">
        <v>12</v>
      </c>
      <c r="B53" s="23">
        <f t="shared" si="49"/>
        <v>141.14002399999998</v>
      </c>
      <c r="C53" s="23">
        <f t="shared" si="50"/>
        <v>534.39952100000005</v>
      </c>
      <c r="D53" s="24">
        <f t="shared" si="58"/>
        <v>1.832731635074944E-2</v>
      </c>
      <c r="E53" s="25">
        <f t="shared" si="51"/>
        <v>0.1594344708865314</v>
      </c>
      <c r="F53" s="23">
        <f t="shared" si="52"/>
        <v>2946.2429119999997</v>
      </c>
      <c r="G53" s="23">
        <f t="shared" si="53"/>
        <v>10405.481699</v>
      </c>
      <c r="H53" s="24">
        <f t="shared" si="60"/>
        <v>6.4346192654295364E-2</v>
      </c>
      <c r="I53" s="25">
        <f t="shared" si="54"/>
        <v>0.15050413027602305</v>
      </c>
      <c r="J53" s="23">
        <f t="shared" si="55"/>
        <v>10939.881219999999</v>
      </c>
      <c r="K53" s="24">
        <f t="shared" si="59"/>
        <v>5.7316011038287137E-2</v>
      </c>
      <c r="L53" s="25">
        <f t="shared" si="56"/>
        <v>0.15092467413214639</v>
      </c>
      <c r="M53" s="23">
        <f t="shared" si="57"/>
        <v>-9871.0821780000006</v>
      </c>
    </row>
    <row r="54" spans="1:13" x14ac:dyDescent="0.25">
      <c r="A54" s="26" t="s">
        <v>13</v>
      </c>
      <c r="B54" s="23">
        <f t="shared" si="49"/>
        <v>8555.6019559999986</v>
      </c>
      <c r="C54" s="23">
        <f t="shared" si="50"/>
        <v>16778.047955000002</v>
      </c>
      <c r="D54" s="24">
        <f t="shared" si="58"/>
        <v>0.57540581631496202</v>
      </c>
      <c r="E54" s="25">
        <f t="shared" si="51"/>
        <v>7.7702733662564194E-2</v>
      </c>
      <c r="F54" s="23">
        <f t="shared" si="52"/>
        <v>19552.753267</v>
      </c>
      <c r="G54" s="23">
        <f t="shared" si="53"/>
        <v>56607.859998</v>
      </c>
      <c r="H54" s="24">
        <f t="shared" si="60"/>
        <v>0.35005590039418777</v>
      </c>
      <c r="I54" s="25">
        <f t="shared" si="54"/>
        <v>0.12537311377113425</v>
      </c>
      <c r="J54" s="23">
        <f t="shared" si="55"/>
        <v>73385.907953000002</v>
      </c>
      <c r="K54" s="24">
        <f t="shared" si="59"/>
        <v>0.384482009055019</v>
      </c>
      <c r="L54" s="25">
        <f t="shared" si="56"/>
        <v>0.11252193388086984</v>
      </c>
      <c r="M54" s="23">
        <f t="shared" si="57"/>
        <v>-39829.812042999998</v>
      </c>
    </row>
  </sheetData>
  <mergeCells count="4">
    <mergeCell ref="B44:E44"/>
    <mergeCell ref="F44:I44"/>
    <mergeCell ref="J44:L44"/>
    <mergeCell ref="I32:K32"/>
  </mergeCells>
  <phoneticPr fontId="13" type="noConversion"/>
  <pageMargins left="0.7" right="0.7" top="0.75" bottom="0.75" header="0.3" footer="0.3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R54"/>
  <sheetViews>
    <sheetView topLeftCell="A16" workbookViewId="0">
      <selection activeCell="B45" sqref="B45:M45"/>
    </sheetView>
  </sheetViews>
  <sheetFormatPr defaultRowHeight="15" x14ac:dyDescent="0.25"/>
  <cols>
    <col min="2" max="2" width="9.5703125" bestFit="1" customWidth="1"/>
  </cols>
  <sheetData>
    <row r="1" spans="1:44" s="3" customFormat="1" x14ac:dyDescent="0.25">
      <c r="A1" s="6" t="str">
        <f>'INPUT by product'!A92</f>
        <v>Textiles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x14ac:dyDescent="0.25">
      <c r="A2" s="6"/>
      <c r="B2" s="6" t="str">
        <f>'INPUT by product'!B93</f>
        <v>Export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tr">
        <f>'INPUT by product'!M93</f>
        <v>Import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tr">
        <f>'INPUT by product'!X93</f>
        <v>Balance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 t="str">
        <f>'INPUT by product'!AI93</f>
        <v>Trade</v>
      </c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x14ac:dyDescent="0.25">
      <c r="A3" s="6"/>
      <c r="B3" s="6">
        <f>'INPUT by product'!B94</f>
        <v>2003</v>
      </c>
      <c r="C3" s="6">
        <f>'INPUT by product'!C94</f>
        <v>2004</v>
      </c>
      <c r="D3" s="6">
        <f>'INPUT by product'!D94</f>
        <v>2005</v>
      </c>
      <c r="E3" s="6">
        <f>'INPUT by product'!E94</f>
        <v>2006</v>
      </c>
      <c r="F3" s="6">
        <f>'INPUT by product'!F94</f>
        <v>2007</v>
      </c>
      <c r="G3" s="6">
        <f>'INPUT by product'!G94</f>
        <v>2008</v>
      </c>
      <c r="H3" s="6">
        <f>'INPUT by product'!H94</f>
        <v>2009</v>
      </c>
      <c r="I3" s="6">
        <f>'INPUT by product'!I94</f>
        <v>2010</v>
      </c>
      <c r="J3" s="6">
        <f>'INPUT by product'!J94</f>
        <v>2011</v>
      </c>
      <c r="K3" s="6">
        <f>'INPUT by product'!K94</f>
        <v>2012</v>
      </c>
      <c r="L3" s="6"/>
      <c r="M3" s="6">
        <f>'INPUT by product'!M94</f>
        <v>2003</v>
      </c>
      <c r="N3" s="6">
        <f>'INPUT by product'!N94</f>
        <v>2004</v>
      </c>
      <c r="O3" s="6">
        <f>'INPUT by product'!O94</f>
        <v>2005</v>
      </c>
      <c r="P3" s="6">
        <f>'INPUT by product'!P94</f>
        <v>2006</v>
      </c>
      <c r="Q3" s="6">
        <f>'INPUT by product'!Q94</f>
        <v>2007</v>
      </c>
      <c r="R3" s="6">
        <f>'INPUT by product'!R94</f>
        <v>2008</v>
      </c>
      <c r="S3" s="6">
        <f>'INPUT by product'!S94</f>
        <v>2009</v>
      </c>
      <c r="T3" s="6">
        <f>'INPUT by product'!T94</f>
        <v>2010</v>
      </c>
      <c r="U3" s="6">
        <f>'INPUT by product'!U94</f>
        <v>2011</v>
      </c>
      <c r="V3" s="6">
        <f>'INPUT by product'!V94</f>
        <v>2012</v>
      </c>
      <c r="W3" s="6"/>
      <c r="X3" s="6">
        <f>'INPUT by product'!X94</f>
        <v>2003</v>
      </c>
      <c r="Y3" s="6">
        <f>'INPUT by product'!Y94</f>
        <v>2004</v>
      </c>
      <c r="Z3" s="6">
        <f>'INPUT by product'!Z94</f>
        <v>2005</v>
      </c>
      <c r="AA3" s="6">
        <f>'INPUT by product'!AA94</f>
        <v>2006</v>
      </c>
      <c r="AB3" s="6">
        <f>'INPUT by product'!AB94</f>
        <v>2007</v>
      </c>
      <c r="AC3" s="6">
        <f>'INPUT by product'!AC94</f>
        <v>2008</v>
      </c>
      <c r="AD3" s="6">
        <f>'INPUT by product'!AD94</f>
        <v>2009</v>
      </c>
      <c r="AE3" s="6">
        <f>'INPUT by product'!AE94</f>
        <v>2010</v>
      </c>
      <c r="AF3" s="6">
        <f>'INPUT by product'!AF94</f>
        <v>2011</v>
      </c>
      <c r="AG3" s="6">
        <f>'INPUT by product'!AG94</f>
        <v>2012</v>
      </c>
      <c r="AH3" s="6"/>
      <c r="AI3" s="6">
        <f>'INPUT by product'!AI94</f>
        <v>2003</v>
      </c>
      <c r="AJ3" s="6">
        <f>'INPUT by product'!AJ94</f>
        <v>2004</v>
      </c>
      <c r="AK3" s="6">
        <f>'INPUT by product'!AK94</f>
        <v>2005</v>
      </c>
      <c r="AL3" s="6">
        <f>'INPUT by product'!AL94</f>
        <v>2006</v>
      </c>
      <c r="AM3" s="6">
        <f>'INPUT by product'!AM94</f>
        <v>2007</v>
      </c>
      <c r="AN3" s="6">
        <f>'INPUT by product'!AN94</f>
        <v>2008</v>
      </c>
      <c r="AO3" s="6">
        <f>'INPUT by product'!AO94</f>
        <v>2009</v>
      </c>
      <c r="AP3" s="6">
        <f>'INPUT by product'!AP94</f>
        <v>2010</v>
      </c>
      <c r="AQ3" s="6">
        <f>'INPUT by product'!AQ94</f>
        <v>2011</v>
      </c>
      <c r="AR3" s="6">
        <f>'INPUT by product'!AR94</f>
        <v>2012</v>
      </c>
    </row>
    <row r="4" spans="1:44" s="1" customFormat="1" x14ac:dyDescent="0.25">
      <c r="A4" s="6" t="str">
        <f>'INPUT by product'!A95</f>
        <v>World</v>
      </c>
      <c r="B4" s="6">
        <f>'INPUT by product'!B95</f>
        <v>159640.94029</v>
      </c>
      <c r="C4" s="6">
        <f>'INPUT by product'!C95</f>
        <v>178739.982139</v>
      </c>
      <c r="D4" s="6">
        <f>'INPUT by product'!D95</f>
        <v>187282.322552</v>
      </c>
      <c r="E4" s="6">
        <f>'INPUT by product'!E95</f>
        <v>202144.08434999999</v>
      </c>
      <c r="F4" s="6">
        <f>'INPUT by product'!F95</f>
        <v>219915.94237200002</v>
      </c>
      <c r="G4" s="6">
        <f>'INPUT by product'!G95</f>
        <v>230388.13534400001</v>
      </c>
      <c r="H4" s="6">
        <f>'INPUT by product'!H95</f>
        <v>193940.07637299999</v>
      </c>
      <c r="I4" s="6">
        <f>'INPUT by product'!I95</f>
        <v>232974.15112400003</v>
      </c>
      <c r="J4" s="6">
        <f>'INPUT by product'!J95</f>
        <v>268286.23508100002</v>
      </c>
      <c r="K4" s="6">
        <f>'INPUT by product'!K95</f>
        <v>226887.340008</v>
      </c>
      <c r="L4" s="6"/>
      <c r="M4" s="6">
        <f>'INPUT by product'!M95</f>
        <v>162927.821551</v>
      </c>
      <c r="N4" s="6">
        <f>'INPUT by product'!N95</f>
        <v>181572.80098</v>
      </c>
      <c r="O4" s="6">
        <f>'INPUT by product'!O95</f>
        <v>186580.07794400002</v>
      </c>
      <c r="P4" s="6">
        <f>'INPUT by product'!P95</f>
        <v>197435.98822200001</v>
      </c>
      <c r="Q4" s="6">
        <f>'INPUT by product'!Q95</f>
        <v>215196.56700700001</v>
      </c>
      <c r="R4" s="6">
        <f>'INPUT by product'!R95</f>
        <v>219922.552203</v>
      </c>
      <c r="S4" s="6">
        <f>'INPUT by product'!S95</f>
        <v>179892.79832899998</v>
      </c>
      <c r="T4" s="6">
        <f>'INPUT by product'!T95</f>
        <v>212800.98216800002</v>
      </c>
      <c r="U4" s="6">
        <f>'INPUT by product'!U95</f>
        <v>228847.58883600001</v>
      </c>
      <c r="V4" s="6">
        <f>'INPUT by product'!V95</f>
        <v>271153.68460500002</v>
      </c>
      <c r="W4" s="6"/>
      <c r="X4" s="6">
        <f>'INPUT by product'!X95</f>
        <v>-3286.8812610000023</v>
      </c>
      <c r="Y4" s="6">
        <f>'INPUT by product'!Y95</f>
        <v>-2832.8188410000002</v>
      </c>
      <c r="Z4" s="6">
        <f>'INPUT by product'!Z95</f>
        <v>702.24460799997905</v>
      </c>
      <c r="AA4" s="6">
        <f>'INPUT by product'!AA95</f>
        <v>4708.0961279999756</v>
      </c>
      <c r="AB4" s="6">
        <f>'INPUT by product'!AB95</f>
        <v>4719.3753650000144</v>
      </c>
      <c r="AC4" s="6">
        <f>'INPUT by product'!AC95</f>
        <v>10465.58314100001</v>
      </c>
      <c r="AD4" s="6">
        <f>'INPUT by product'!AD95</f>
        <v>14047.278044000006</v>
      </c>
      <c r="AE4" s="6">
        <f>'INPUT by product'!AE95</f>
        <v>20173.168956000009</v>
      </c>
      <c r="AF4" s="6">
        <f>'INPUT by product'!AF95</f>
        <v>39438.646245000011</v>
      </c>
      <c r="AG4" s="6">
        <f>'INPUT by product'!AG95</f>
        <v>-44266.344597000018</v>
      </c>
      <c r="AH4" s="6"/>
      <c r="AI4" s="6">
        <f>'INPUT by product'!AI95</f>
        <v>322568.761841</v>
      </c>
      <c r="AJ4" s="6">
        <f>'INPUT by product'!AJ95</f>
        <v>360312.78311900003</v>
      </c>
      <c r="AK4" s="6">
        <f>'INPUT by product'!AK95</f>
        <v>373862.40049600002</v>
      </c>
      <c r="AL4" s="6">
        <f>'INPUT by product'!AL95</f>
        <v>399580.07257199998</v>
      </c>
      <c r="AM4" s="6">
        <f>'INPUT by product'!AM95</f>
        <v>435112.50937900005</v>
      </c>
      <c r="AN4" s="6">
        <f>'INPUT by product'!AN95</f>
        <v>450310.68754700001</v>
      </c>
      <c r="AO4" s="6">
        <f>'INPUT by product'!AO95</f>
        <v>373832.87470199994</v>
      </c>
      <c r="AP4" s="6">
        <f>'INPUT by product'!AP95</f>
        <v>445775.13329200004</v>
      </c>
      <c r="AQ4" s="6">
        <f>'INPUT by product'!AQ95</f>
        <v>497133.82391700003</v>
      </c>
      <c r="AR4" s="6">
        <f>'INPUT by product'!AR95</f>
        <v>498041.02461299999</v>
      </c>
    </row>
    <row r="5" spans="1:44" s="1" customFormat="1" x14ac:dyDescent="0.25">
      <c r="A5" s="6" t="str">
        <f>'INPUT by product'!A96</f>
        <v>Africa</v>
      </c>
      <c r="B5" s="6">
        <f>'INPUT by product'!B96</f>
        <v>1723.150819</v>
      </c>
      <c r="C5" s="6">
        <f>'INPUT by product'!C96</f>
        <v>1882.5254639999998</v>
      </c>
      <c r="D5" s="6">
        <f>'INPUT by product'!D96</f>
        <v>1788.7073</v>
      </c>
      <c r="E5" s="6">
        <f>'INPUT by product'!E96</f>
        <v>1920.1238640000001</v>
      </c>
      <c r="F5" s="6">
        <f>'INPUT by product'!F96</f>
        <v>2743.0523029999999</v>
      </c>
      <c r="G5" s="6">
        <f>'INPUT by product'!G96</f>
        <v>3007.247218</v>
      </c>
      <c r="H5" s="6">
        <f>'INPUT by product'!H96</f>
        <v>2025.96595</v>
      </c>
      <c r="I5" s="6">
        <f>'INPUT by product'!I96</f>
        <v>2395.2605149999999</v>
      </c>
      <c r="J5" s="6">
        <f>'INPUT by product'!J96</f>
        <v>2702.9494850000001</v>
      </c>
      <c r="K5" s="6">
        <f>'INPUT by product'!K96</f>
        <v>2381.5111749999996</v>
      </c>
      <c r="L5" s="6"/>
      <c r="M5" s="6">
        <f>'INPUT by product'!M96</f>
        <v>8293.2869360000004</v>
      </c>
      <c r="N5" s="6">
        <f>'INPUT by product'!N96</f>
        <v>9237.4672200000005</v>
      </c>
      <c r="O5" s="6">
        <f>'INPUT by product'!O96</f>
        <v>9683.1086730000006</v>
      </c>
      <c r="P5" s="6">
        <f>'INPUT by product'!P96</f>
        <v>11475.735696</v>
      </c>
      <c r="Q5" s="6">
        <f>'INPUT by product'!Q96</f>
        <v>13381.516486</v>
      </c>
      <c r="R5" s="6">
        <f>'INPUT by product'!R96</f>
        <v>15899.132503000001</v>
      </c>
      <c r="S5" s="6">
        <f>'INPUT by product'!S96</f>
        <v>13740.587079999999</v>
      </c>
      <c r="T5" s="6">
        <f>'INPUT by product'!T96</f>
        <v>15759.593174000001</v>
      </c>
      <c r="U5" s="6">
        <f>'INPUT by product'!U96</f>
        <v>18623.776812</v>
      </c>
      <c r="V5" s="6">
        <f>'INPUT by product'!V96</f>
        <v>18661.88682</v>
      </c>
      <c r="W5" s="6"/>
      <c r="X5" s="6">
        <f>'INPUT by product'!X96</f>
        <v>-6570.136117</v>
      </c>
      <c r="Y5" s="6">
        <f>'INPUT by product'!Y96</f>
        <v>-7354.9417560000002</v>
      </c>
      <c r="Z5" s="6">
        <f>'INPUT by product'!Z96</f>
        <v>-7894.4013730000006</v>
      </c>
      <c r="AA5" s="6">
        <f>'INPUT by product'!AA96</f>
        <v>-9555.6118319999987</v>
      </c>
      <c r="AB5" s="6">
        <f>'INPUT by product'!AB96</f>
        <v>-10638.464183</v>
      </c>
      <c r="AC5" s="6">
        <f>'INPUT by product'!AC96</f>
        <v>-12891.885285</v>
      </c>
      <c r="AD5" s="6">
        <f>'INPUT by product'!AD96</f>
        <v>-11714.62113</v>
      </c>
      <c r="AE5" s="6">
        <f>'INPUT by product'!AE96</f>
        <v>-13364.332659000002</v>
      </c>
      <c r="AF5" s="6">
        <f>'INPUT by product'!AF96</f>
        <v>-15920.827326999999</v>
      </c>
      <c r="AG5" s="6">
        <f>'INPUT by product'!AG96</f>
        <v>-16280.375645</v>
      </c>
      <c r="AH5" s="6"/>
      <c r="AI5" s="6">
        <f>'INPUT by product'!AI96</f>
        <v>10016.437755000001</v>
      </c>
      <c r="AJ5" s="6">
        <f>'INPUT by product'!AJ96</f>
        <v>11119.992684000001</v>
      </c>
      <c r="AK5" s="6">
        <f>'INPUT by product'!AK96</f>
        <v>11471.815973000001</v>
      </c>
      <c r="AL5" s="6">
        <f>'INPUT by product'!AL96</f>
        <v>13395.859560000001</v>
      </c>
      <c r="AM5" s="6">
        <f>'INPUT by product'!AM96</f>
        <v>16124.568789000001</v>
      </c>
      <c r="AN5" s="6">
        <f>'INPUT by product'!AN96</f>
        <v>18906.379721000001</v>
      </c>
      <c r="AO5" s="6">
        <f>'INPUT by product'!AO96</f>
        <v>15766.553029999999</v>
      </c>
      <c r="AP5" s="6">
        <f>'INPUT by product'!AP96</f>
        <v>18154.853689000003</v>
      </c>
      <c r="AQ5" s="6">
        <f>'INPUT by product'!AQ96</f>
        <v>21326.726297000001</v>
      </c>
      <c r="AR5" s="6">
        <f>'INPUT by product'!AR96</f>
        <v>21043.397994999999</v>
      </c>
    </row>
    <row r="6" spans="1:44" s="1" customFormat="1" x14ac:dyDescent="0.25">
      <c r="A6" s="6" t="str">
        <f>'INPUT by product'!A97</f>
        <v>CEN-SAD</v>
      </c>
      <c r="B6" s="6">
        <f>'INPUT by product'!B97</f>
        <v>1181.2625779999998</v>
      </c>
      <c r="C6" s="6">
        <f>'INPUT by product'!C97</f>
        <v>1232.751573</v>
      </c>
      <c r="D6" s="6">
        <f>'INPUT by product'!D97</f>
        <v>1221.0787249999998</v>
      </c>
      <c r="E6" s="6">
        <f>'INPUT by product'!E97</f>
        <v>1332.651613</v>
      </c>
      <c r="F6" s="6">
        <f>'INPUT by product'!F97</f>
        <v>2091.4254220000003</v>
      </c>
      <c r="G6" s="6">
        <f>'INPUT by product'!G97</f>
        <v>2345.6177470000002</v>
      </c>
      <c r="H6" s="6">
        <f>'INPUT by product'!H97</f>
        <v>1448.7296960000003</v>
      </c>
      <c r="I6" s="6">
        <f>'INPUT by product'!I97</f>
        <v>1841.8297129999999</v>
      </c>
      <c r="J6" s="6">
        <f>'INPUT by product'!J97</f>
        <v>2105.9883390000005</v>
      </c>
      <c r="K6" s="6">
        <f>'INPUT by product'!K97</f>
        <v>1895.2094110000005</v>
      </c>
      <c r="L6" s="6"/>
      <c r="M6" s="6">
        <f>'INPUT by product'!M97</f>
        <v>6328.143916</v>
      </c>
      <c r="N6" s="6">
        <f>'INPUT by product'!N97</f>
        <v>6952.3033140000007</v>
      </c>
      <c r="O6" s="6">
        <f>'INPUT by product'!O97</f>
        <v>7306.7816469999998</v>
      </c>
      <c r="P6" s="6">
        <f>'INPUT by product'!P97</f>
        <v>8621.0488269999987</v>
      </c>
      <c r="Q6" s="6">
        <f>'INPUT by product'!Q97</f>
        <v>10065.596308999999</v>
      </c>
      <c r="R6" s="6">
        <f>'INPUT by product'!R97</f>
        <v>11971.107592000002</v>
      </c>
      <c r="S6" s="6">
        <f>'INPUT by product'!S97</f>
        <v>10278.520212000001</v>
      </c>
      <c r="T6" s="6">
        <f>'INPUT by product'!T97</f>
        <v>11645.965874000001</v>
      </c>
      <c r="U6" s="6">
        <f>'INPUT by product'!U97</f>
        <v>13863.106442999999</v>
      </c>
      <c r="V6" s="6">
        <f>'INPUT by product'!V97</f>
        <v>13654.823046</v>
      </c>
      <c r="W6" s="6"/>
      <c r="X6" s="6">
        <f>'INPUT by product'!X97</f>
        <v>-5146.8813380000001</v>
      </c>
      <c r="Y6" s="6">
        <f>'INPUT by product'!Y97</f>
        <v>-5719.5517410000011</v>
      </c>
      <c r="Z6" s="6">
        <f>'INPUT by product'!Z97</f>
        <v>-6085.7029220000004</v>
      </c>
      <c r="AA6" s="6">
        <f>'INPUT by product'!AA97</f>
        <v>-7288.3972139999987</v>
      </c>
      <c r="AB6" s="6">
        <f>'INPUT by product'!AB97</f>
        <v>-7974.1708869999984</v>
      </c>
      <c r="AC6" s="6">
        <f>'INPUT by product'!AC97</f>
        <v>-9625.4898450000019</v>
      </c>
      <c r="AD6" s="6">
        <f>'INPUT by product'!AD97</f>
        <v>-8829.7905160000009</v>
      </c>
      <c r="AE6" s="6">
        <f>'INPUT by product'!AE97</f>
        <v>-9804.1361610000022</v>
      </c>
      <c r="AF6" s="6">
        <f>'INPUT by product'!AF97</f>
        <v>-11757.118103999997</v>
      </c>
      <c r="AG6" s="6">
        <f>'INPUT by product'!AG97</f>
        <v>-11759.613635</v>
      </c>
      <c r="AH6" s="6"/>
      <c r="AI6" s="6">
        <f>'INPUT by product'!AI97</f>
        <v>7509.4064939999998</v>
      </c>
      <c r="AJ6" s="6">
        <f>'INPUT by product'!AJ97</f>
        <v>8185.0548870000002</v>
      </c>
      <c r="AK6" s="6">
        <f>'INPUT by product'!AK97</f>
        <v>8527.8603719999992</v>
      </c>
      <c r="AL6" s="6">
        <f>'INPUT by product'!AL97</f>
        <v>9953.7004399999987</v>
      </c>
      <c r="AM6" s="6">
        <f>'INPUT by product'!AM97</f>
        <v>12157.021730999999</v>
      </c>
      <c r="AN6" s="6">
        <f>'INPUT by product'!AN97</f>
        <v>14316.725339000002</v>
      </c>
      <c r="AO6" s="6">
        <f>'INPUT by product'!AO97</f>
        <v>11727.249908000002</v>
      </c>
      <c r="AP6" s="6">
        <f>'INPUT by product'!AP97</f>
        <v>13487.795587000001</v>
      </c>
      <c r="AQ6" s="6">
        <f>'INPUT by product'!AQ97</f>
        <v>15969.094782</v>
      </c>
      <c r="AR6" s="6">
        <f>'INPUT by product'!AR97</f>
        <v>15550.032456999999</v>
      </c>
    </row>
    <row r="7" spans="1:44" s="1" customFormat="1" x14ac:dyDescent="0.25">
      <c r="A7" s="6" t="str">
        <f>'INPUT by product'!A98</f>
        <v>COMESA</v>
      </c>
      <c r="B7" s="6">
        <f>'INPUT by product'!B98</f>
        <v>713.00287099999991</v>
      </c>
      <c r="C7" s="6">
        <f>'INPUT by product'!C98</f>
        <v>804.97743799999989</v>
      </c>
      <c r="D7" s="6">
        <f>'INPUT by product'!D98</f>
        <v>834.04019800000003</v>
      </c>
      <c r="E7" s="6">
        <f>'INPUT by product'!E98</f>
        <v>908.0796459999998</v>
      </c>
      <c r="F7" s="6">
        <f>'INPUT by product'!F98</f>
        <v>1012.3136420000001</v>
      </c>
      <c r="G7" s="6">
        <f>'INPUT by product'!G98</f>
        <v>1036.4792649999999</v>
      </c>
      <c r="H7" s="6">
        <f>'INPUT by product'!H98</f>
        <v>975.40705400000002</v>
      </c>
      <c r="I7" s="6">
        <f>'INPUT by product'!I98</f>
        <v>1306.3061760000005</v>
      </c>
      <c r="J7" s="6">
        <f>'INPUT by product'!J98</f>
        <v>1480.68094</v>
      </c>
      <c r="K7" s="6">
        <f>'INPUT by product'!K98</f>
        <v>1318.8198509999995</v>
      </c>
      <c r="L7" s="6"/>
      <c r="M7" s="6">
        <f>'INPUT by product'!M98</f>
        <v>1584.4312049999999</v>
      </c>
      <c r="N7" s="6">
        <f>'INPUT by product'!N98</f>
        <v>1882.9842239999998</v>
      </c>
      <c r="O7" s="6">
        <f>'INPUT by product'!O98</f>
        <v>2205.8065839999999</v>
      </c>
      <c r="P7" s="6">
        <f>'INPUT by product'!P98</f>
        <v>2715.6841119999999</v>
      </c>
      <c r="Q7" s="6">
        <f>'INPUT by product'!Q98</f>
        <v>3112.0584210000002</v>
      </c>
      <c r="R7" s="6">
        <f>'INPUT by product'!R98</f>
        <v>3967.9176619999998</v>
      </c>
      <c r="S7" s="6">
        <f>'INPUT by product'!S98</f>
        <v>3401.3356420000005</v>
      </c>
      <c r="T7" s="6">
        <f>'INPUT by product'!T98</f>
        <v>4076.1626169999995</v>
      </c>
      <c r="U7" s="6">
        <f>'INPUT by product'!U98</f>
        <v>4479.9472910000004</v>
      </c>
      <c r="V7" s="6">
        <f>'INPUT by product'!V98</f>
        <v>5349.4197809999987</v>
      </c>
      <c r="W7" s="6"/>
      <c r="X7" s="6">
        <f>'INPUT by product'!X98</f>
        <v>-871.42833399999995</v>
      </c>
      <c r="Y7" s="6">
        <f>'INPUT by product'!Y98</f>
        <v>-1078.0067859999999</v>
      </c>
      <c r="Z7" s="6">
        <f>'INPUT by product'!Z98</f>
        <v>-1371.7663859999998</v>
      </c>
      <c r="AA7" s="6">
        <f>'INPUT by product'!AA98</f>
        <v>-1807.6044660000002</v>
      </c>
      <c r="AB7" s="6">
        <f>'INPUT by product'!AB98</f>
        <v>-2099.7447790000001</v>
      </c>
      <c r="AC7" s="6">
        <f>'INPUT by product'!AC98</f>
        <v>-2931.4383969999999</v>
      </c>
      <c r="AD7" s="6">
        <f>'INPUT by product'!AD98</f>
        <v>-2425.9285880000007</v>
      </c>
      <c r="AE7" s="6">
        <f>'INPUT by product'!AE98</f>
        <v>-2769.856440999999</v>
      </c>
      <c r="AF7" s="6">
        <f>'INPUT by product'!AF98</f>
        <v>-2999.2663510000002</v>
      </c>
      <c r="AG7" s="6">
        <f>'INPUT by product'!AG98</f>
        <v>-4030.5999299999994</v>
      </c>
      <c r="AH7" s="6"/>
      <c r="AI7" s="6">
        <f>'INPUT by product'!AI98</f>
        <v>2297.4340759999995</v>
      </c>
      <c r="AJ7" s="6">
        <f>'INPUT by product'!AJ98</f>
        <v>2687.9616619999997</v>
      </c>
      <c r="AK7" s="6">
        <f>'INPUT by product'!AK98</f>
        <v>3039.8467820000001</v>
      </c>
      <c r="AL7" s="6">
        <f>'INPUT by product'!AL98</f>
        <v>3623.7637579999996</v>
      </c>
      <c r="AM7" s="6">
        <f>'INPUT by product'!AM98</f>
        <v>4124.3720630000007</v>
      </c>
      <c r="AN7" s="6">
        <f>'INPUT by product'!AN98</f>
        <v>5004.3969269999998</v>
      </c>
      <c r="AO7" s="6">
        <f>'INPUT by product'!AO98</f>
        <v>4376.7426960000003</v>
      </c>
      <c r="AP7" s="6">
        <f>'INPUT by product'!AP98</f>
        <v>5382.468793</v>
      </c>
      <c r="AQ7" s="6">
        <f>'INPUT by product'!AQ98</f>
        <v>5960.6282310000006</v>
      </c>
      <c r="AR7" s="6">
        <f>'INPUT by product'!AR98</f>
        <v>6668.239631999998</v>
      </c>
    </row>
    <row r="8" spans="1:44" s="1" customFormat="1" x14ac:dyDescent="0.25">
      <c r="A8" s="6" t="str">
        <f>'INPUT by product'!A99</f>
        <v>EAC</v>
      </c>
      <c r="B8" s="6">
        <f>'INPUT by product'!B99</f>
        <v>40.183437999999995</v>
      </c>
      <c r="C8" s="6">
        <f>'INPUT by product'!C99</f>
        <v>53.147909999999996</v>
      </c>
      <c r="D8" s="6">
        <f>'INPUT by product'!D99</f>
        <v>52.181890000000003</v>
      </c>
      <c r="E8" s="6">
        <f>'INPUT by product'!E99</f>
        <v>59.725861000000002</v>
      </c>
      <c r="F8" s="6">
        <f>'INPUT by product'!F99</f>
        <v>66.436776999999992</v>
      </c>
      <c r="G8" s="6">
        <f>'INPUT by product'!G99</f>
        <v>78.589641999999998</v>
      </c>
      <c r="H8" s="6">
        <f>'INPUT by product'!H99</f>
        <v>78.540759999999992</v>
      </c>
      <c r="I8" s="6">
        <f>'INPUT by product'!I99</f>
        <v>94.144206999999994</v>
      </c>
      <c r="J8" s="6">
        <f>'INPUT by product'!J99</f>
        <v>96.275136000000003</v>
      </c>
      <c r="K8" s="6">
        <f>'INPUT by product'!K99</f>
        <v>61.933351000000002</v>
      </c>
      <c r="L8" s="6"/>
      <c r="M8" s="6">
        <f>'INPUT by product'!M99</f>
        <v>281.20918900000004</v>
      </c>
      <c r="N8" s="6">
        <f>'INPUT by product'!N99</f>
        <v>336.95950500000004</v>
      </c>
      <c r="O8" s="6">
        <f>'INPUT by product'!O99</f>
        <v>384.63292699999994</v>
      </c>
      <c r="P8" s="6">
        <f>'INPUT by product'!P99</f>
        <v>448.23609400000004</v>
      </c>
      <c r="Q8" s="6">
        <f>'INPUT by product'!Q99</f>
        <v>528.55890999999997</v>
      </c>
      <c r="R8" s="6">
        <f>'INPUT by product'!R99</f>
        <v>705.92364600000008</v>
      </c>
      <c r="S8" s="6">
        <f>'INPUT by product'!S99</f>
        <v>637.69641999999999</v>
      </c>
      <c r="T8" s="6">
        <f>'INPUT by product'!T99</f>
        <v>866.04376799999989</v>
      </c>
      <c r="U8" s="6">
        <f>'INPUT by product'!U99</f>
        <v>947.55179800000019</v>
      </c>
      <c r="V8" s="6">
        <f>'INPUT by product'!V99</f>
        <v>1076.3604639999999</v>
      </c>
      <c r="W8" s="6"/>
      <c r="X8" s="6">
        <f>'INPUT by product'!X99</f>
        <v>-241.02575100000004</v>
      </c>
      <c r="Y8" s="6">
        <f>'INPUT by product'!Y99</f>
        <v>-283.81159500000001</v>
      </c>
      <c r="Z8" s="6">
        <f>'INPUT by product'!Z99</f>
        <v>-332.45103699999993</v>
      </c>
      <c r="AA8" s="6">
        <f>'INPUT by product'!AA99</f>
        <v>-388.51023300000003</v>
      </c>
      <c r="AB8" s="6">
        <f>'INPUT by product'!AB99</f>
        <v>-462.12213299999996</v>
      </c>
      <c r="AC8" s="6">
        <f>'INPUT by product'!AC99</f>
        <v>-627.33400400000005</v>
      </c>
      <c r="AD8" s="6">
        <f>'INPUT by product'!AD99</f>
        <v>-559.15566000000001</v>
      </c>
      <c r="AE8" s="6">
        <f>'INPUT by product'!AE99</f>
        <v>-771.89956099999995</v>
      </c>
      <c r="AF8" s="6">
        <f>'INPUT by product'!AF99</f>
        <v>-851.27666200000021</v>
      </c>
      <c r="AG8" s="6">
        <f>'INPUT by product'!AG99</f>
        <v>-1014.4271129999998</v>
      </c>
      <c r="AH8" s="6"/>
      <c r="AI8" s="6">
        <f>'INPUT by product'!AI99</f>
        <v>321.39262700000006</v>
      </c>
      <c r="AJ8" s="6">
        <f>'INPUT by product'!AJ99</f>
        <v>390.10741500000006</v>
      </c>
      <c r="AK8" s="6">
        <f>'INPUT by product'!AK99</f>
        <v>436.81481699999995</v>
      </c>
      <c r="AL8" s="6">
        <f>'INPUT by product'!AL99</f>
        <v>507.96195500000005</v>
      </c>
      <c r="AM8" s="6">
        <f>'INPUT by product'!AM99</f>
        <v>594.99568699999998</v>
      </c>
      <c r="AN8" s="6">
        <f>'INPUT by product'!AN99</f>
        <v>784.5132880000001</v>
      </c>
      <c r="AO8" s="6">
        <f>'INPUT by product'!AO99</f>
        <v>716.23717999999997</v>
      </c>
      <c r="AP8" s="6">
        <f>'INPUT by product'!AP99</f>
        <v>960.18797499999982</v>
      </c>
      <c r="AQ8" s="6">
        <f>'INPUT by product'!AQ99</f>
        <v>1043.8269340000002</v>
      </c>
      <c r="AR8" s="6">
        <f>'INPUT by product'!AR99</f>
        <v>1138.2938149999998</v>
      </c>
    </row>
    <row r="9" spans="1:44" s="1" customFormat="1" x14ac:dyDescent="0.25">
      <c r="A9" s="6" t="str">
        <f>'INPUT by product'!A100</f>
        <v>ECCAS</v>
      </c>
      <c r="B9" s="6">
        <f>'INPUT by product'!B100</f>
        <v>4.2196589999999992</v>
      </c>
      <c r="C9" s="6">
        <f>'INPUT by product'!C100</f>
        <v>5.2104699999999999</v>
      </c>
      <c r="D9" s="6">
        <f>'INPUT by product'!D100</f>
        <v>5.107869</v>
      </c>
      <c r="E9" s="6">
        <f>'INPUT by product'!E100</f>
        <v>4.1923579999999996</v>
      </c>
      <c r="F9" s="6">
        <f>'INPUT by product'!F100</f>
        <v>5.9792939999999994</v>
      </c>
      <c r="G9" s="6">
        <f>'INPUT by product'!G100</f>
        <v>7.9105240000000006</v>
      </c>
      <c r="H9" s="6">
        <f>'INPUT by product'!H100</f>
        <v>5.9086440000000007</v>
      </c>
      <c r="I9" s="6">
        <f>'INPUT by product'!I100</f>
        <v>7.4401890000000002</v>
      </c>
      <c r="J9" s="6">
        <f>'INPUT by product'!J100</f>
        <v>3.4599579999999994</v>
      </c>
      <c r="K9" s="6">
        <f>'INPUT by product'!K100</f>
        <v>2.7240029999999997</v>
      </c>
      <c r="L9" s="6"/>
      <c r="M9" s="6">
        <f>'INPUT by product'!M100</f>
        <v>183.98407899999998</v>
      </c>
      <c r="N9" s="6">
        <f>'INPUT by product'!N100</f>
        <v>213.49060599999999</v>
      </c>
      <c r="O9" s="6">
        <f>'INPUT by product'!O100</f>
        <v>251.24423299999995</v>
      </c>
      <c r="P9" s="6">
        <f>'INPUT by product'!P100</f>
        <v>295.705175</v>
      </c>
      <c r="Q9" s="6">
        <f>'INPUT by product'!Q100</f>
        <v>404.75207599999999</v>
      </c>
      <c r="R9" s="6">
        <f>'INPUT by product'!R100</f>
        <v>502.98466999999999</v>
      </c>
      <c r="S9" s="6">
        <f>'INPUT by product'!S100</f>
        <v>488.35768599999994</v>
      </c>
      <c r="T9" s="6">
        <f>'INPUT by product'!T100</f>
        <v>528.06168200000013</v>
      </c>
      <c r="U9" s="6">
        <f>'INPUT by product'!U100</f>
        <v>577.38023299999998</v>
      </c>
      <c r="V9" s="6">
        <f>'INPUT by product'!V100</f>
        <v>663.52673500000003</v>
      </c>
      <c r="W9" s="6"/>
      <c r="X9" s="6">
        <f>'INPUT by product'!X100</f>
        <v>-179.76441999999997</v>
      </c>
      <c r="Y9" s="6">
        <f>'INPUT by product'!Y100</f>
        <v>-208.280136</v>
      </c>
      <c r="Z9" s="6">
        <f>'INPUT by product'!Z100</f>
        <v>-246.13636399999996</v>
      </c>
      <c r="AA9" s="6">
        <f>'INPUT by product'!AA100</f>
        <v>-291.51281699999998</v>
      </c>
      <c r="AB9" s="6">
        <f>'INPUT by product'!AB100</f>
        <v>-398.77278200000001</v>
      </c>
      <c r="AC9" s="6">
        <f>'INPUT by product'!AC100</f>
        <v>-495.07414599999998</v>
      </c>
      <c r="AD9" s="6">
        <f>'INPUT by product'!AD100</f>
        <v>-482.44904199999996</v>
      </c>
      <c r="AE9" s="6">
        <f>'INPUT by product'!AE100</f>
        <v>-520.6214930000001</v>
      </c>
      <c r="AF9" s="6">
        <f>'INPUT by product'!AF100</f>
        <v>-573.92027499999995</v>
      </c>
      <c r="AG9" s="6">
        <f>'INPUT by product'!AG100</f>
        <v>-660.80273199999999</v>
      </c>
      <c r="AH9" s="6"/>
      <c r="AI9" s="6">
        <f>'INPUT by product'!AI100</f>
        <v>188.20373799999999</v>
      </c>
      <c r="AJ9" s="6">
        <f>'INPUT by product'!AJ100</f>
        <v>218.70107599999997</v>
      </c>
      <c r="AK9" s="6">
        <f>'INPUT by product'!AK100</f>
        <v>256.35210199999995</v>
      </c>
      <c r="AL9" s="6">
        <f>'INPUT by product'!AL100</f>
        <v>299.89753300000001</v>
      </c>
      <c r="AM9" s="6">
        <f>'INPUT by product'!AM100</f>
        <v>410.73136999999997</v>
      </c>
      <c r="AN9" s="6">
        <f>'INPUT by product'!AN100</f>
        <v>510.895194</v>
      </c>
      <c r="AO9" s="6">
        <f>'INPUT by product'!AO100</f>
        <v>494.26632999999993</v>
      </c>
      <c r="AP9" s="6">
        <f>'INPUT by product'!AP100</f>
        <v>535.50187100000016</v>
      </c>
      <c r="AQ9" s="6">
        <f>'INPUT by product'!AQ100</f>
        <v>580.840191</v>
      </c>
      <c r="AR9" s="6">
        <f>'INPUT by product'!AR100</f>
        <v>666.25073800000007</v>
      </c>
    </row>
    <row r="10" spans="1:44" s="1" customFormat="1" x14ac:dyDescent="0.25">
      <c r="A10" s="6" t="str">
        <f>'INPUT by product'!A101</f>
        <v>ECOWAS</v>
      </c>
      <c r="B10" s="6">
        <f>'INPUT by product'!B101</f>
        <v>177.904606</v>
      </c>
      <c r="C10" s="6">
        <f>'INPUT by product'!C101</f>
        <v>89.750071000000005</v>
      </c>
      <c r="D10" s="6">
        <f>'INPUT by product'!D101</f>
        <v>75.689863000000003</v>
      </c>
      <c r="E10" s="6">
        <f>'INPUT by product'!E101</f>
        <v>65.150830999999982</v>
      </c>
      <c r="F10" s="6">
        <f>'INPUT by product'!F101</f>
        <v>604.46957300000008</v>
      </c>
      <c r="G10" s="6">
        <f>'INPUT by product'!G101</f>
        <v>802.69994900000006</v>
      </c>
      <c r="H10" s="6">
        <f>'INPUT by product'!H101</f>
        <v>56.438468999999998</v>
      </c>
      <c r="I10" s="6">
        <f>'INPUT by product'!I101</f>
        <v>63.764355999999999</v>
      </c>
      <c r="J10" s="6">
        <f>'INPUT by product'!J101</f>
        <v>102.623498</v>
      </c>
      <c r="K10" s="6">
        <f>'INPUT by product'!K101</f>
        <v>71.953524999999985</v>
      </c>
      <c r="L10" s="6"/>
      <c r="M10" s="6">
        <f>'INPUT by product'!M101</f>
        <v>1932.4675069999998</v>
      </c>
      <c r="N10" s="6">
        <f>'INPUT by product'!N101</f>
        <v>1980.4663779999996</v>
      </c>
      <c r="O10" s="6">
        <f>'INPUT by product'!O101</f>
        <v>2169.3229409999999</v>
      </c>
      <c r="P10" s="6">
        <f>'INPUT by product'!P101</f>
        <v>2827.7992430000004</v>
      </c>
      <c r="Q10" s="6">
        <f>'INPUT by product'!Q101</f>
        <v>3307.5100670000002</v>
      </c>
      <c r="R10" s="6">
        <f>'INPUT by product'!R101</f>
        <v>4036.9630330000005</v>
      </c>
      <c r="S10" s="6">
        <f>'INPUT by product'!S101</f>
        <v>3592.5001249999996</v>
      </c>
      <c r="T10" s="6">
        <f>'INPUT by product'!T101</f>
        <v>4108.0286940000005</v>
      </c>
      <c r="U10" s="6">
        <f>'INPUT by product'!U101</f>
        <v>5460.9921750000003</v>
      </c>
      <c r="V10" s="6">
        <f>'INPUT by product'!V101</f>
        <v>5007.917778</v>
      </c>
      <c r="W10" s="6"/>
      <c r="X10" s="6">
        <f>'INPUT by product'!X101</f>
        <v>-1754.5629009999998</v>
      </c>
      <c r="Y10" s="6">
        <f>'INPUT by product'!Y101</f>
        <v>-1890.7163069999997</v>
      </c>
      <c r="Z10" s="6">
        <f>'INPUT by product'!Z101</f>
        <v>-2093.6330779999998</v>
      </c>
      <c r="AA10" s="6">
        <f>'INPUT by product'!AA101</f>
        <v>-2762.6484120000005</v>
      </c>
      <c r="AB10" s="6">
        <f>'INPUT by product'!AB101</f>
        <v>-2703.0404939999999</v>
      </c>
      <c r="AC10" s="6">
        <f>'INPUT by product'!AC101</f>
        <v>-3234.2630840000002</v>
      </c>
      <c r="AD10" s="6">
        <f>'INPUT by product'!AD101</f>
        <v>-3536.0616559999994</v>
      </c>
      <c r="AE10" s="6">
        <f>'INPUT by product'!AE101</f>
        <v>-4044.2643380000004</v>
      </c>
      <c r="AF10" s="6">
        <f>'INPUT by product'!AF101</f>
        <v>-5358.3686770000004</v>
      </c>
      <c r="AG10" s="6">
        <f>'INPUT by product'!AG101</f>
        <v>-4935.9642530000001</v>
      </c>
      <c r="AH10" s="6"/>
      <c r="AI10" s="6">
        <f>'INPUT by product'!AI101</f>
        <v>2110.3721129999999</v>
      </c>
      <c r="AJ10" s="6">
        <f>'INPUT by product'!AJ101</f>
        <v>2070.2164489999996</v>
      </c>
      <c r="AK10" s="6">
        <f>'INPUT by product'!AK101</f>
        <v>2245.012804</v>
      </c>
      <c r="AL10" s="6">
        <f>'INPUT by product'!AL101</f>
        <v>2892.9500740000003</v>
      </c>
      <c r="AM10" s="6">
        <f>'INPUT by product'!AM101</f>
        <v>3911.9796400000005</v>
      </c>
      <c r="AN10" s="6">
        <f>'INPUT by product'!AN101</f>
        <v>4839.6629820000007</v>
      </c>
      <c r="AO10" s="6">
        <f>'INPUT by product'!AO101</f>
        <v>3648.9385939999997</v>
      </c>
      <c r="AP10" s="6">
        <f>'INPUT by product'!AP101</f>
        <v>4171.7930500000002</v>
      </c>
      <c r="AQ10" s="6">
        <f>'INPUT by product'!AQ101</f>
        <v>5563.6156730000002</v>
      </c>
      <c r="AR10" s="6">
        <f>'INPUT by product'!AR101</f>
        <v>5079.8713029999999</v>
      </c>
    </row>
    <row r="11" spans="1:44" s="1" customFormat="1" x14ac:dyDescent="0.25">
      <c r="A11" s="6" t="str">
        <f>'INPUT by product'!A102</f>
        <v>IGAD</v>
      </c>
      <c r="B11" s="6">
        <f>'INPUT by product'!B102</f>
        <v>32.689048</v>
      </c>
      <c r="C11" s="6">
        <f>'INPUT by product'!C102</f>
        <v>32.786701000000001</v>
      </c>
      <c r="D11" s="6">
        <f>'INPUT by product'!D102</f>
        <v>31.736281000000002</v>
      </c>
      <c r="E11" s="6">
        <f>'INPUT by product'!E102</f>
        <v>39.190124999999995</v>
      </c>
      <c r="F11" s="6">
        <f>'INPUT by product'!F102</f>
        <v>44.787133000000011</v>
      </c>
      <c r="G11" s="6">
        <f>'INPUT by product'!G102</f>
        <v>38.823029999999996</v>
      </c>
      <c r="H11" s="6">
        <f>'INPUT by product'!H102</f>
        <v>40.661521</v>
      </c>
      <c r="I11" s="6">
        <f>'INPUT by product'!I102</f>
        <v>60.748280000000001</v>
      </c>
      <c r="J11" s="6">
        <f>'INPUT by product'!J102</f>
        <v>69.560126000000011</v>
      </c>
      <c r="K11" s="6">
        <f>'INPUT by product'!K102</f>
        <v>54.735923999999997</v>
      </c>
      <c r="L11" s="6"/>
      <c r="M11" s="6">
        <f>'INPUT by product'!M102</f>
        <v>361.38866200000001</v>
      </c>
      <c r="N11" s="6">
        <f>'INPUT by product'!N102</f>
        <v>405.37679400000002</v>
      </c>
      <c r="O11" s="6">
        <f>'INPUT by product'!O102</f>
        <v>511.95336400000002</v>
      </c>
      <c r="P11" s="6">
        <f>'INPUT by product'!P102</f>
        <v>646.85695500000008</v>
      </c>
      <c r="Q11" s="6">
        <f>'INPUT by product'!Q102</f>
        <v>683.26842399999998</v>
      </c>
      <c r="R11" s="6">
        <f>'INPUT by product'!R102</f>
        <v>758.04274400000008</v>
      </c>
      <c r="S11" s="6">
        <f>'INPUT by product'!S102</f>
        <v>762.94587200000001</v>
      </c>
      <c r="T11" s="6">
        <f>'INPUT by product'!T102</f>
        <v>976.81508999999994</v>
      </c>
      <c r="U11" s="6">
        <f>'INPUT by product'!U102</f>
        <v>1044.9381740000001</v>
      </c>
      <c r="V11" s="6">
        <f>'INPUT by product'!V102</f>
        <v>1131.0816829999999</v>
      </c>
      <c r="W11" s="6"/>
      <c r="X11" s="6">
        <f>'INPUT by product'!X102</f>
        <v>-328.699614</v>
      </c>
      <c r="Y11" s="6">
        <f>'INPUT by product'!Y102</f>
        <v>-372.59009300000002</v>
      </c>
      <c r="Z11" s="6">
        <f>'INPUT by product'!Z102</f>
        <v>-480.217083</v>
      </c>
      <c r="AA11" s="6">
        <f>'INPUT by product'!AA102</f>
        <v>-607.66683000000012</v>
      </c>
      <c r="AB11" s="6">
        <f>'INPUT by product'!AB102</f>
        <v>-638.48129099999994</v>
      </c>
      <c r="AC11" s="6">
        <f>'INPUT by product'!AC102</f>
        <v>-719.21971400000007</v>
      </c>
      <c r="AD11" s="6">
        <f>'INPUT by product'!AD102</f>
        <v>-722.28435100000002</v>
      </c>
      <c r="AE11" s="6">
        <f>'INPUT by product'!AE102</f>
        <v>-916.06680999999992</v>
      </c>
      <c r="AF11" s="6">
        <f>'INPUT by product'!AF102</f>
        <v>-975.37804800000015</v>
      </c>
      <c r="AG11" s="6">
        <f>'INPUT by product'!AG102</f>
        <v>-1076.3457589999998</v>
      </c>
      <c r="AH11" s="6"/>
      <c r="AI11" s="6">
        <f>'INPUT by product'!AI102</f>
        <v>394.07771000000002</v>
      </c>
      <c r="AJ11" s="6">
        <f>'INPUT by product'!AJ102</f>
        <v>438.16349500000001</v>
      </c>
      <c r="AK11" s="6">
        <f>'INPUT by product'!AK102</f>
        <v>543.68964500000004</v>
      </c>
      <c r="AL11" s="6">
        <f>'INPUT by product'!AL102</f>
        <v>686.04708000000005</v>
      </c>
      <c r="AM11" s="6">
        <f>'INPUT by product'!AM102</f>
        <v>728.05555700000002</v>
      </c>
      <c r="AN11" s="6">
        <f>'INPUT by product'!AN102</f>
        <v>796.8657740000001</v>
      </c>
      <c r="AO11" s="6">
        <f>'INPUT by product'!AO102</f>
        <v>803.607393</v>
      </c>
      <c r="AP11" s="6">
        <f>'INPUT by product'!AP102</f>
        <v>1037.5633699999998</v>
      </c>
      <c r="AQ11" s="6">
        <f>'INPUT by product'!AQ102</f>
        <v>1114.4983000000002</v>
      </c>
      <c r="AR11" s="6">
        <f>'INPUT by product'!AR102</f>
        <v>1185.817607</v>
      </c>
    </row>
    <row r="12" spans="1:44" s="1" customFormat="1" x14ac:dyDescent="0.25">
      <c r="A12" s="6" t="str">
        <f>'INPUT by product'!A103</f>
        <v>SADC</v>
      </c>
      <c r="B12" s="6">
        <f>'INPUT by product'!B103</f>
        <v>524.81228300000009</v>
      </c>
      <c r="C12" s="6">
        <f>'INPUT by product'!C103</f>
        <v>633.59846799999991</v>
      </c>
      <c r="D12" s="6">
        <f>'INPUT by product'!D103</f>
        <v>552.12115500000004</v>
      </c>
      <c r="E12" s="6">
        <f>'INPUT by product'!E103</f>
        <v>567.46701400000006</v>
      </c>
      <c r="F12" s="6">
        <f>'INPUT by product'!F103</f>
        <v>631.02677900000003</v>
      </c>
      <c r="G12" s="6">
        <f>'INPUT by product'!G103</f>
        <v>641.21841599999993</v>
      </c>
      <c r="H12" s="6">
        <f>'INPUT by product'!H103</f>
        <v>552.45612700000004</v>
      </c>
      <c r="I12" s="6">
        <f>'INPUT by product'!I103</f>
        <v>521.57855899999993</v>
      </c>
      <c r="J12" s="6">
        <f>'INPUT by product'!J103</f>
        <v>547.10667000000001</v>
      </c>
      <c r="K12" s="6">
        <f>'INPUT by product'!K103</f>
        <v>450.50478000000004</v>
      </c>
      <c r="L12" s="6"/>
      <c r="M12" s="6">
        <f>'INPUT by product'!M103</f>
        <v>1556.5102569999999</v>
      </c>
      <c r="N12" s="6">
        <f>'INPUT by product'!N103</f>
        <v>1808.0945459999998</v>
      </c>
      <c r="O12" s="6">
        <f>'INPUT by product'!O103</f>
        <v>1845.6430539999999</v>
      </c>
      <c r="P12" s="6">
        <f>'INPUT by product'!P103</f>
        <v>2106.0270839999998</v>
      </c>
      <c r="Q12" s="6">
        <f>'INPUT by product'!Q103</f>
        <v>2396.5339390000004</v>
      </c>
      <c r="R12" s="6">
        <f>'INPUT by product'!R103</f>
        <v>2699.1205620000001</v>
      </c>
      <c r="S12" s="6">
        <f>'INPUT by product'!S103</f>
        <v>2421.2612240000003</v>
      </c>
      <c r="T12" s="6">
        <f>'INPUT by product'!T103</f>
        <v>2930.6409999999996</v>
      </c>
      <c r="U12" s="6">
        <f>'INPUT by product'!U103</f>
        <v>3534.0529139999999</v>
      </c>
      <c r="V12" s="6">
        <f>'INPUT by product'!V103</f>
        <v>3847.7932740000001</v>
      </c>
      <c r="W12" s="6"/>
      <c r="X12" s="6">
        <f>'INPUT by product'!X103</f>
        <v>-1031.6979739999997</v>
      </c>
      <c r="Y12" s="6">
        <f>'INPUT by product'!Y103</f>
        <v>-1174.4960779999999</v>
      </c>
      <c r="Z12" s="6">
        <f>'INPUT by product'!Z103</f>
        <v>-1293.5218989999998</v>
      </c>
      <c r="AA12" s="6">
        <f>'INPUT by product'!AA103</f>
        <v>-1538.5600699999998</v>
      </c>
      <c r="AB12" s="6">
        <f>'INPUT by product'!AB103</f>
        <v>-1765.5071600000003</v>
      </c>
      <c r="AC12" s="6">
        <f>'INPUT by product'!AC103</f>
        <v>-2057.9021460000004</v>
      </c>
      <c r="AD12" s="6">
        <f>'INPUT by product'!AD103</f>
        <v>-1868.8050970000004</v>
      </c>
      <c r="AE12" s="6">
        <f>'INPUT by product'!AE103</f>
        <v>-2409.0624409999996</v>
      </c>
      <c r="AF12" s="6">
        <f>'INPUT by product'!AF103</f>
        <v>-2986.9462439999998</v>
      </c>
      <c r="AG12" s="6">
        <f>'INPUT by product'!AG103</f>
        <v>-3397.2884939999999</v>
      </c>
      <c r="AH12" s="6"/>
      <c r="AI12" s="6">
        <f>'INPUT by product'!AI103</f>
        <v>2081.3225400000001</v>
      </c>
      <c r="AJ12" s="6">
        <f>'INPUT by product'!AJ103</f>
        <v>2441.6930139999995</v>
      </c>
      <c r="AK12" s="6">
        <f>'INPUT by product'!AK103</f>
        <v>2397.7642089999999</v>
      </c>
      <c r="AL12" s="6">
        <f>'INPUT by product'!AL103</f>
        <v>2673.4940980000001</v>
      </c>
      <c r="AM12" s="6">
        <f>'INPUT by product'!AM103</f>
        <v>3027.5607180000006</v>
      </c>
      <c r="AN12" s="6">
        <f>'INPUT by product'!AN103</f>
        <v>3340.3389779999998</v>
      </c>
      <c r="AO12" s="6">
        <f>'INPUT by product'!AO103</f>
        <v>2973.7173510000002</v>
      </c>
      <c r="AP12" s="6">
        <f>'INPUT by product'!AP103</f>
        <v>3452.2195589999997</v>
      </c>
      <c r="AQ12" s="6">
        <f>'INPUT by product'!AQ103</f>
        <v>4081.159584</v>
      </c>
      <c r="AR12" s="6">
        <f>'INPUT by product'!AR103</f>
        <v>4298.2980539999999</v>
      </c>
    </row>
    <row r="15" spans="1:44" x14ac:dyDescent="0.25">
      <c r="B15" t="s">
        <v>62</v>
      </c>
      <c r="M15" t="s">
        <v>58</v>
      </c>
      <c r="X15" t="s">
        <v>58</v>
      </c>
      <c r="AI15" t="s">
        <v>58</v>
      </c>
    </row>
    <row r="16" spans="1:44" x14ac:dyDescent="0.25">
      <c r="B16" s="12">
        <v>2002</v>
      </c>
      <c r="C16" s="12">
        <v>2003</v>
      </c>
      <c r="D16" s="12">
        <v>2004</v>
      </c>
      <c r="E16" s="12">
        <v>2005</v>
      </c>
      <c r="F16" s="12">
        <v>2006</v>
      </c>
      <c r="G16" s="12">
        <v>2007</v>
      </c>
      <c r="H16" s="12">
        <v>2008</v>
      </c>
      <c r="I16" s="12">
        <v>2009</v>
      </c>
      <c r="J16" s="12">
        <v>2010</v>
      </c>
      <c r="K16" s="12">
        <v>2011</v>
      </c>
      <c r="M16" s="12">
        <v>2002</v>
      </c>
      <c r="N16" s="12">
        <v>2003</v>
      </c>
      <c r="O16" s="12">
        <v>2004</v>
      </c>
      <c r="P16" s="12">
        <v>2005</v>
      </c>
      <c r="Q16" s="12">
        <v>2006</v>
      </c>
      <c r="R16" s="12">
        <v>2007</v>
      </c>
      <c r="S16" s="12">
        <v>2008</v>
      </c>
      <c r="T16" s="12">
        <v>2009</v>
      </c>
      <c r="U16" s="12">
        <v>2010</v>
      </c>
      <c r="V16" s="12">
        <v>2011</v>
      </c>
      <c r="X16" s="12">
        <v>2002</v>
      </c>
      <c r="Y16" s="12">
        <v>2003</v>
      </c>
      <c r="Z16" s="12">
        <v>2004</v>
      </c>
      <c r="AA16" s="12">
        <v>2005</v>
      </c>
      <c r="AB16" s="12">
        <v>2006</v>
      </c>
      <c r="AC16" s="12">
        <v>2007</v>
      </c>
      <c r="AD16" s="12">
        <v>2008</v>
      </c>
      <c r="AE16" s="12">
        <v>2009</v>
      </c>
      <c r="AF16" s="12">
        <v>2010</v>
      </c>
      <c r="AG16" s="12">
        <v>2011</v>
      </c>
      <c r="AI16" s="12">
        <v>2002</v>
      </c>
      <c r="AJ16" s="12">
        <v>2003</v>
      </c>
      <c r="AK16" s="12">
        <v>2004</v>
      </c>
      <c r="AL16" s="12">
        <v>2005</v>
      </c>
      <c r="AM16" s="12">
        <v>2006</v>
      </c>
      <c r="AN16" s="12">
        <v>2007</v>
      </c>
      <c r="AO16" s="12">
        <v>2008</v>
      </c>
      <c r="AP16" s="12">
        <v>2009</v>
      </c>
      <c r="AQ16" s="12">
        <v>2010</v>
      </c>
      <c r="AR16" s="12">
        <v>2011</v>
      </c>
    </row>
    <row r="17" spans="1:44" s="14" customFormat="1" x14ac:dyDescent="0.25">
      <c r="A17" s="16" t="s">
        <v>6</v>
      </c>
      <c r="B17" s="14">
        <f t="shared" ref="B17:K17" si="0">B5/B$4</f>
        <v>1.0793915494795787E-2</v>
      </c>
      <c r="C17" s="14">
        <f t="shared" si="0"/>
        <v>1.0532201253863973E-2</v>
      </c>
      <c r="D17" s="14">
        <f t="shared" si="0"/>
        <v>9.5508603034509861E-3</v>
      </c>
      <c r="E17" s="14">
        <f t="shared" si="0"/>
        <v>9.4987883032749271E-3</v>
      </c>
      <c r="F17" s="14">
        <f t="shared" si="0"/>
        <v>1.2473185315323683E-2</v>
      </c>
      <c r="G17" s="14">
        <f t="shared" si="0"/>
        <v>1.3052960446551562E-2</v>
      </c>
      <c r="H17" s="14">
        <f t="shared" si="0"/>
        <v>1.0446350171088473E-2</v>
      </c>
      <c r="I17" s="14">
        <f t="shared" si="0"/>
        <v>1.0281228640361597E-2</v>
      </c>
      <c r="J17" s="14">
        <f t="shared" si="0"/>
        <v>1.0074872026825884E-2</v>
      </c>
      <c r="K17" s="14">
        <f t="shared" si="0"/>
        <v>1.0496448038555295E-2</v>
      </c>
      <c r="M17" s="14">
        <f t="shared" ref="M17:V17" si="1">M5/M$4</f>
        <v>5.0901600825762089E-2</v>
      </c>
      <c r="N17" s="14">
        <f t="shared" si="1"/>
        <v>5.0874729971354546E-2</v>
      </c>
      <c r="O17" s="14">
        <f t="shared" si="1"/>
        <v>5.1897870231924118E-2</v>
      </c>
      <c r="P17" s="14">
        <f t="shared" si="1"/>
        <v>5.8123829395766026E-2</v>
      </c>
      <c r="Q17" s="14">
        <f t="shared" si="1"/>
        <v>6.2182760032434538E-2</v>
      </c>
      <c r="R17" s="14">
        <f t="shared" si="1"/>
        <v>7.2294234237170324E-2</v>
      </c>
      <c r="S17" s="14">
        <f t="shared" si="1"/>
        <v>7.6382085373258218E-2</v>
      </c>
      <c r="T17" s="14">
        <f t="shared" si="1"/>
        <v>7.4057896789020805E-2</v>
      </c>
      <c r="U17" s="14">
        <f t="shared" si="1"/>
        <v>8.1380699297410708E-2</v>
      </c>
      <c r="V17" s="14">
        <f t="shared" si="1"/>
        <v>6.8824020765882218E-2</v>
      </c>
      <c r="X17" s="14">
        <f t="shared" ref="X17:AG17" si="2">X5/X$4</f>
        <v>1.9988967033756184</v>
      </c>
      <c r="Y17" s="14">
        <f t="shared" si="2"/>
        <v>2.5963332527835301</v>
      </c>
      <c r="Z17" s="14">
        <f t="shared" si="2"/>
        <v>-11.241668904348833</v>
      </c>
      <c r="AA17" s="14">
        <f t="shared" si="2"/>
        <v>-2.029612729266697</v>
      </c>
      <c r="AB17" s="14">
        <f t="shared" si="2"/>
        <v>-2.2542102206782122</v>
      </c>
      <c r="AC17" s="14">
        <f t="shared" si="2"/>
        <v>-1.2318363068078548</v>
      </c>
      <c r="AD17" s="14">
        <f t="shared" si="2"/>
        <v>-0.83394242594946355</v>
      </c>
      <c r="AE17" s="14">
        <f t="shared" si="2"/>
        <v>-0.66248057943445282</v>
      </c>
      <c r="AF17" s="14">
        <f t="shared" si="2"/>
        <v>-0.40368594875434965</v>
      </c>
      <c r="AG17" s="14">
        <f t="shared" si="2"/>
        <v>0.36778224615599592</v>
      </c>
      <c r="AI17" s="14">
        <f t="shared" ref="AI17:AR17" si="3">AI5/AI$4</f>
        <v>3.1052100946889843E-2</v>
      </c>
      <c r="AJ17" s="14">
        <f t="shared" si="3"/>
        <v>3.0862054317754847E-2</v>
      </c>
      <c r="AK17" s="14">
        <f t="shared" si="3"/>
        <v>3.0684594005121781E-2</v>
      </c>
      <c r="AL17" s="14">
        <f t="shared" si="3"/>
        <v>3.3524843903686444E-2</v>
      </c>
      <c r="AM17" s="14">
        <f t="shared" si="3"/>
        <v>3.7058389362358848E-2</v>
      </c>
      <c r="AN17" s="14">
        <f t="shared" si="3"/>
        <v>4.1985189878547345E-2</v>
      </c>
      <c r="AO17" s="14">
        <f t="shared" si="3"/>
        <v>4.217540536681872E-2</v>
      </c>
      <c r="AP17" s="14">
        <f t="shared" si="3"/>
        <v>4.0726483675588669E-2</v>
      </c>
      <c r="AQ17" s="14">
        <f t="shared" si="3"/>
        <v>4.2899366872612248E-2</v>
      </c>
      <c r="AR17" s="14">
        <f t="shared" si="3"/>
        <v>4.225233857261388E-2</v>
      </c>
    </row>
    <row r="19" spans="1:44" x14ac:dyDescent="0.25">
      <c r="B19" t="s">
        <v>59</v>
      </c>
      <c r="M19" t="s">
        <v>59</v>
      </c>
      <c r="X19" t="s">
        <v>59</v>
      </c>
      <c r="AI19" t="s">
        <v>59</v>
      </c>
    </row>
    <row r="20" spans="1:44" x14ac:dyDescent="0.25">
      <c r="B20" s="12">
        <v>2002</v>
      </c>
      <c r="C20" s="12">
        <v>2003</v>
      </c>
      <c r="D20" s="12">
        <v>2004</v>
      </c>
      <c r="E20" s="12">
        <v>2005</v>
      </c>
      <c r="F20" s="12">
        <v>2006</v>
      </c>
      <c r="G20" s="12">
        <v>2007</v>
      </c>
      <c r="H20" s="12">
        <v>2008</v>
      </c>
      <c r="I20" s="12">
        <v>2009</v>
      </c>
      <c r="J20" s="12">
        <v>2010</v>
      </c>
      <c r="K20" s="12">
        <v>2011</v>
      </c>
      <c r="M20" s="12">
        <v>2002</v>
      </c>
      <c r="N20" s="12">
        <v>2003</v>
      </c>
      <c r="O20" s="12">
        <v>2004</v>
      </c>
      <c r="P20" s="12">
        <v>2005</v>
      </c>
      <c r="Q20" s="12">
        <v>2006</v>
      </c>
      <c r="R20" s="12">
        <v>2007</v>
      </c>
      <c r="S20" s="12">
        <v>2008</v>
      </c>
      <c r="T20" s="12">
        <v>2009</v>
      </c>
      <c r="U20" s="12">
        <v>2010</v>
      </c>
      <c r="V20" s="12">
        <v>2011</v>
      </c>
      <c r="X20" s="12">
        <v>2002</v>
      </c>
      <c r="Y20" s="12">
        <v>2003</v>
      </c>
      <c r="Z20" s="12">
        <v>2004</v>
      </c>
      <c r="AA20" s="12">
        <v>2005</v>
      </c>
      <c r="AB20" s="12">
        <v>2006</v>
      </c>
      <c r="AC20" s="12">
        <v>2007</v>
      </c>
      <c r="AD20" s="12">
        <v>2008</v>
      </c>
      <c r="AE20" s="12">
        <v>2009</v>
      </c>
      <c r="AF20" s="12">
        <v>2010</v>
      </c>
      <c r="AG20" s="12">
        <v>2011</v>
      </c>
      <c r="AI20" s="12">
        <v>2002</v>
      </c>
      <c r="AJ20" s="12">
        <v>2003</v>
      </c>
      <c r="AK20" s="12">
        <v>2004</v>
      </c>
      <c r="AL20" s="12">
        <v>2005</v>
      </c>
      <c r="AM20" s="12">
        <v>2006</v>
      </c>
      <c r="AN20" s="12">
        <v>2007</v>
      </c>
      <c r="AO20" s="12">
        <v>2008</v>
      </c>
      <c r="AP20" s="12">
        <v>2009</v>
      </c>
      <c r="AQ20" s="12">
        <v>2010</v>
      </c>
      <c r="AR20" s="12">
        <v>2011</v>
      </c>
    </row>
    <row r="21" spans="1:44" s="14" customFormat="1" x14ac:dyDescent="0.25">
      <c r="A21" s="16" t="s">
        <v>5</v>
      </c>
      <c r="B21" s="14">
        <f t="shared" ref="B21:K21" si="4">B4/B$5</f>
        <v>92.644786822922896</v>
      </c>
      <c r="C21" s="14">
        <f t="shared" si="4"/>
        <v>94.946913365629783</v>
      </c>
      <c r="D21" s="14">
        <f t="shared" si="4"/>
        <v>104.70260984119649</v>
      </c>
      <c r="E21" s="14">
        <f t="shared" si="4"/>
        <v>105.27658560989583</v>
      </c>
      <c r="F21" s="14">
        <f t="shared" si="4"/>
        <v>80.171982915339996</v>
      </c>
      <c r="G21" s="14">
        <f t="shared" si="4"/>
        <v>76.610972973888707</v>
      </c>
      <c r="H21" s="14">
        <f t="shared" si="4"/>
        <v>95.727214158263607</v>
      </c>
      <c r="I21" s="14">
        <f t="shared" si="4"/>
        <v>97.2646397604897</v>
      </c>
      <c r="J21" s="14">
        <f t="shared" si="4"/>
        <v>99.256843892145483</v>
      </c>
      <c r="K21" s="14">
        <f t="shared" si="4"/>
        <v>95.270323477696905</v>
      </c>
      <c r="M21" s="14">
        <f t="shared" ref="M21:V21" si="5">M4/M$5</f>
        <v>19.645747555622737</v>
      </c>
      <c r="N21" s="14">
        <f t="shared" si="5"/>
        <v>19.656123984600185</v>
      </c>
      <c r="O21" s="14">
        <f t="shared" si="5"/>
        <v>19.268613442731731</v>
      </c>
      <c r="P21" s="14">
        <f t="shared" si="5"/>
        <v>17.204647567024274</v>
      </c>
      <c r="Q21" s="14">
        <f t="shared" si="5"/>
        <v>16.081627761109345</v>
      </c>
      <c r="R21" s="14">
        <f t="shared" si="5"/>
        <v>13.832361744359506</v>
      </c>
      <c r="S21" s="14">
        <f t="shared" si="5"/>
        <v>13.092075126167025</v>
      </c>
      <c r="T21" s="14">
        <f t="shared" si="5"/>
        <v>13.502948954232947</v>
      </c>
      <c r="U21" s="14">
        <f t="shared" si="5"/>
        <v>12.28792586735387</v>
      </c>
      <c r="V21" s="14">
        <f t="shared" si="5"/>
        <v>14.52981079675201</v>
      </c>
      <c r="X21" s="14">
        <f t="shared" ref="X21:AG21" si="6">X4/X$5</f>
        <v>0.50027597639800958</v>
      </c>
      <c r="Y21" s="14">
        <f t="shared" si="6"/>
        <v>0.38515856888860456</v>
      </c>
      <c r="Z21" s="14">
        <f t="shared" si="6"/>
        <v>-8.8954763612825366E-2</v>
      </c>
      <c r="AA21" s="14">
        <f t="shared" si="6"/>
        <v>-0.49270483259202952</v>
      </c>
      <c r="AB21" s="14">
        <f t="shared" si="6"/>
        <v>-0.44361434919727027</v>
      </c>
      <c r="AC21" s="14">
        <f t="shared" si="6"/>
        <v>-0.81179617330111931</v>
      </c>
      <c r="AD21" s="14">
        <f t="shared" si="6"/>
        <v>-1.1991235472418567</v>
      </c>
      <c r="AE21" s="14">
        <f t="shared" si="6"/>
        <v>-1.5094782112008192</v>
      </c>
      <c r="AF21" s="14">
        <f t="shared" si="6"/>
        <v>-2.4771731666303758</v>
      </c>
      <c r="AG21" s="14">
        <f t="shared" si="6"/>
        <v>2.7190001976763365</v>
      </c>
      <c r="AI21" s="14">
        <f t="shared" ref="AI21:AR21" si="7">AI4/AI$5</f>
        <v>32.203940136300481</v>
      </c>
      <c r="AJ21" s="14">
        <f t="shared" si="7"/>
        <v>32.402250015634991</v>
      </c>
      <c r="AK21" s="14">
        <f t="shared" si="7"/>
        <v>32.589644165833931</v>
      </c>
      <c r="AL21" s="14">
        <f t="shared" si="7"/>
        <v>29.828625089885605</v>
      </c>
      <c r="AM21" s="14">
        <f t="shared" si="7"/>
        <v>26.984443123578529</v>
      </c>
      <c r="AN21" s="14">
        <f t="shared" si="7"/>
        <v>23.81792253155815</v>
      </c>
      <c r="AO21" s="14">
        <f t="shared" si="7"/>
        <v>23.710501210422148</v>
      </c>
      <c r="AP21" s="14">
        <f t="shared" si="7"/>
        <v>24.554047139586395</v>
      </c>
      <c r="AQ21" s="14">
        <f t="shared" si="7"/>
        <v>23.310367329416664</v>
      </c>
      <c r="AR21" s="14">
        <f t="shared" si="7"/>
        <v>23.667329046921825</v>
      </c>
    </row>
    <row r="22" spans="1:44" s="14" customFormat="1" x14ac:dyDescent="0.25">
      <c r="A22" s="16" t="s">
        <v>6</v>
      </c>
      <c r="B22" s="14">
        <f t="shared" ref="B22:K22" si="8">B5/B$5</f>
        <v>1</v>
      </c>
      <c r="C22" s="14">
        <f t="shared" si="8"/>
        <v>1</v>
      </c>
      <c r="D22" s="14">
        <f t="shared" si="8"/>
        <v>1</v>
      </c>
      <c r="E22" s="14">
        <f t="shared" si="8"/>
        <v>1</v>
      </c>
      <c r="F22" s="14">
        <f t="shared" si="8"/>
        <v>1</v>
      </c>
      <c r="G22" s="14">
        <f t="shared" si="8"/>
        <v>1</v>
      </c>
      <c r="H22" s="14">
        <f t="shared" si="8"/>
        <v>1</v>
      </c>
      <c r="I22" s="14">
        <f t="shared" si="8"/>
        <v>1</v>
      </c>
      <c r="J22" s="14">
        <f t="shared" si="8"/>
        <v>1</v>
      </c>
      <c r="K22" s="14">
        <f t="shared" si="8"/>
        <v>1</v>
      </c>
      <c r="M22" s="14">
        <f t="shared" ref="M22:V22" si="9">M5/M$5</f>
        <v>1</v>
      </c>
      <c r="N22" s="14">
        <f t="shared" si="9"/>
        <v>1</v>
      </c>
      <c r="O22" s="14">
        <f t="shared" si="9"/>
        <v>1</v>
      </c>
      <c r="P22" s="14">
        <f t="shared" si="9"/>
        <v>1</v>
      </c>
      <c r="Q22" s="14">
        <f t="shared" si="9"/>
        <v>1</v>
      </c>
      <c r="R22" s="14">
        <f t="shared" si="9"/>
        <v>1</v>
      </c>
      <c r="S22" s="14">
        <f t="shared" si="9"/>
        <v>1</v>
      </c>
      <c r="T22" s="14">
        <f t="shared" si="9"/>
        <v>1</v>
      </c>
      <c r="U22" s="14">
        <f t="shared" si="9"/>
        <v>1</v>
      </c>
      <c r="V22" s="14">
        <f t="shared" si="9"/>
        <v>1</v>
      </c>
      <c r="X22" s="14">
        <f t="shared" ref="X22:AG22" si="10">X5/X$5</f>
        <v>1</v>
      </c>
      <c r="Y22" s="14">
        <f t="shared" si="10"/>
        <v>1</v>
      </c>
      <c r="Z22" s="14">
        <f t="shared" si="10"/>
        <v>1</v>
      </c>
      <c r="AA22" s="14">
        <f t="shared" si="10"/>
        <v>1</v>
      </c>
      <c r="AB22" s="14">
        <f t="shared" si="10"/>
        <v>1</v>
      </c>
      <c r="AC22" s="14">
        <f t="shared" si="10"/>
        <v>1</v>
      </c>
      <c r="AD22" s="14">
        <f t="shared" si="10"/>
        <v>1</v>
      </c>
      <c r="AE22" s="14">
        <f t="shared" si="10"/>
        <v>1</v>
      </c>
      <c r="AF22" s="14">
        <f t="shared" si="10"/>
        <v>1</v>
      </c>
      <c r="AG22" s="14">
        <f t="shared" si="10"/>
        <v>1</v>
      </c>
      <c r="AI22" s="14">
        <f t="shared" ref="AI22:AR22" si="11">AI5/AI$5</f>
        <v>1</v>
      </c>
      <c r="AJ22" s="14">
        <f t="shared" si="11"/>
        <v>1</v>
      </c>
      <c r="AK22" s="14">
        <f t="shared" si="11"/>
        <v>1</v>
      </c>
      <c r="AL22" s="14">
        <f t="shared" si="11"/>
        <v>1</v>
      </c>
      <c r="AM22" s="14">
        <f t="shared" si="11"/>
        <v>1</v>
      </c>
      <c r="AN22" s="14">
        <f t="shared" si="11"/>
        <v>1</v>
      </c>
      <c r="AO22" s="14">
        <f t="shared" si="11"/>
        <v>1</v>
      </c>
      <c r="AP22" s="14">
        <f t="shared" si="11"/>
        <v>1</v>
      </c>
      <c r="AQ22" s="14">
        <f t="shared" si="11"/>
        <v>1</v>
      </c>
      <c r="AR22" s="14">
        <f t="shared" si="11"/>
        <v>1</v>
      </c>
    </row>
    <row r="23" spans="1:44" s="14" customFormat="1" x14ac:dyDescent="0.25">
      <c r="A23" s="16" t="s">
        <v>7</v>
      </c>
      <c r="B23" s="14">
        <f t="shared" ref="B23:K23" si="12">B6/B$5</f>
        <v>0.68552477529826705</v>
      </c>
      <c r="C23" s="14">
        <f t="shared" si="12"/>
        <v>0.65483925533769038</v>
      </c>
      <c r="D23" s="14">
        <f t="shared" si="12"/>
        <v>0.68265988795371935</v>
      </c>
      <c r="E23" s="14">
        <f t="shared" si="12"/>
        <v>0.69404460721811012</v>
      </c>
      <c r="F23" s="14">
        <f t="shared" si="12"/>
        <v>0.76244460220924937</v>
      </c>
      <c r="G23" s="14">
        <f t="shared" si="12"/>
        <v>0.77998833383574528</v>
      </c>
      <c r="H23" s="14">
        <f t="shared" si="12"/>
        <v>0.71508096964808332</v>
      </c>
      <c r="I23" s="14">
        <f t="shared" si="12"/>
        <v>0.76894755349816302</v>
      </c>
      <c r="J23" s="14">
        <f t="shared" si="12"/>
        <v>0.77914454217038409</v>
      </c>
      <c r="K23" s="14">
        <f t="shared" si="12"/>
        <v>0.79580118325499805</v>
      </c>
      <c r="M23" s="14">
        <f t="shared" ref="M23:V23" si="13">M6/M$5</f>
        <v>0.76304413013016725</v>
      </c>
      <c r="N23" s="14">
        <f t="shared" si="13"/>
        <v>0.75262007955466392</v>
      </c>
      <c r="O23" s="14">
        <f t="shared" si="13"/>
        <v>0.75459048263848805</v>
      </c>
      <c r="P23" s="14">
        <f t="shared" si="13"/>
        <v>0.75124149382465866</v>
      </c>
      <c r="Q23" s="14">
        <f t="shared" si="13"/>
        <v>0.75220146532202226</v>
      </c>
      <c r="R23" s="14">
        <f t="shared" si="13"/>
        <v>0.7529409286790445</v>
      </c>
      <c r="S23" s="14">
        <f t="shared" si="13"/>
        <v>0.74804083349253825</v>
      </c>
      <c r="T23" s="14">
        <f t="shared" si="13"/>
        <v>0.73897630131806857</v>
      </c>
      <c r="U23" s="14">
        <f t="shared" si="13"/>
        <v>0.74437674929971653</v>
      </c>
      <c r="V23" s="14">
        <f t="shared" si="13"/>
        <v>0.73169573782679276</v>
      </c>
      <c r="X23" s="14">
        <f t="shared" ref="X23:AG23" si="14">X6/X$5</f>
        <v>0.78337514571161204</v>
      </c>
      <c r="Y23" s="14">
        <f t="shared" si="14"/>
        <v>0.77764745537707569</v>
      </c>
      <c r="Z23" s="14">
        <f t="shared" si="14"/>
        <v>0.77088846062653826</v>
      </c>
      <c r="AA23" s="14">
        <f t="shared" si="14"/>
        <v>0.76273475127908474</v>
      </c>
      <c r="AB23" s="14">
        <f t="shared" si="14"/>
        <v>0.74956034534970983</v>
      </c>
      <c r="AC23" s="14">
        <f t="shared" si="14"/>
        <v>0.74663167040428735</v>
      </c>
      <c r="AD23" s="14">
        <f t="shared" si="14"/>
        <v>0.75374102312090752</v>
      </c>
      <c r="AE23" s="14">
        <f t="shared" si="14"/>
        <v>0.73360461843918257</v>
      </c>
      <c r="AF23" s="14">
        <f t="shared" si="14"/>
        <v>0.73847406686342221</v>
      </c>
      <c r="AG23" s="14">
        <f t="shared" si="14"/>
        <v>0.72231832307945498</v>
      </c>
      <c r="AI23" s="14">
        <f t="shared" ref="AI23:AR23" si="15">AI6/AI$5</f>
        <v>0.74970829726880273</v>
      </c>
      <c r="AJ23" s="14">
        <f t="shared" si="15"/>
        <v>0.73606657122869013</v>
      </c>
      <c r="AK23" s="14">
        <f t="shared" si="15"/>
        <v>0.74337492791647997</v>
      </c>
      <c r="AL23" s="14">
        <f t="shared" si="15"/>
        <v>0.74304305710413088</v>
      </c>
      <c r="AM23" s="14">
        <f t="shared" si="15"/>
        <v>0.75394399007391644</v>
      </c>
      <c r="AN23" s="14">
        <f t="shared" si="15"/>
        <v>0.75724308673954621</v>
      </c>
      <c r="AO23" s="14">
        <f t="shared" si="15"/>
        <v>0.74380556648532092</v>
      </c>
      <c r="AP23" s="14">
        <f t="shared" si="15"/>
        <v>0.7429305582987008</v>
      </c>
      <c r="AQ23" s="14">
        <f t="shared" si="15"/>
        <v>0.74878321968460526</v>
      </c>
      <c r="AR23" s="14">
        <f t="shared" si="15"/>
        <v>0.73895064193980231</v>
      </c>
    </row>
    <row r="24" spans="1:44" s="14" customFormat="1" x14ac:dyDescent="0.25">
      <c r="A24" s="16" t="s">
        <v>8</v>
      </c>
      <c r="B24" s="14">
        <f t="shared" ref="B24:K24" si="16">B7/B$5</f>
        <v>0.4137785637439319</v>
      </c>
      <c r="C24" s="14">
        <f t="shared" si="16"/>
        <v>0.42760507275666787</v>
      </c>
      <c r="D24" s="14">
        <f t="shared" si="16"/>
        <v>0.46628098291989978</v>
      </c>
      <c r="E24" s="14">
        <f t="shared" si="16"/>
        <v>0.47292763921400838</v>
      </c>
      <c r="F24" s="14">
        <f t="shared" si="16"/>
        <v>0.36904642353806411</v>
      </c>
      <c r="G24" s="14">
        <f t="shared" si="16"/>
        <v>0.34466047845887471</v>
      </c>
      <c r="H24" s="14">
        <f t="shared" si="16"/>
        <v>0.48145283685542689</v>
      </c>
      <c r="I24" s="14">
        <f t="shared" si="16"/>
        <v>0.54537123115395258</v>
      </c>
      <c r="J24" s="14">
        <f t="shared" si="16"/>
        <v>0.5478019283072173</v>
      </c>
      <c r="K24" s="14">
        <f t="shared" si="16"/>
        <v>0.5537743701748532</v>
      </c>
      <c r="M24" s="14">
        <f t="shared" ref="M24:V24" si="17">M7/M$5</f>
        <v>0.19104984757276458</v>
      </c>
      <c r="N24" s="14">
        <f t="shared" si="17"/>
        <v>0.20384204665139799</v>
      </c>
      <c r="O24" s="14">
        <f t="shared" si="17"/>
        <v>0.22779942459497374</v>
      </c>
      <c r="P24" s="14">
        <f t="shared" si="17"/>
        <v>0.23664575273780339</v>
      </c>
      <c r="Q24" s="14">
        <f t="shared" si="17"/>
        <v>0.2325639567276172</v>
      </c>
      <c r="R24" s="14">
        <f t="shared" si="17"/>
        <v>0.24956818626747687</v>
      </c>
      <c r="S24" s="14">
        <f t="shared" si="17"/>
        <v>0.24753932435323575</v>
      </c>
      <c r="T24" s="14">
        <f t="shared" si="17"/>
        <v>0.25864643661771719</v>
      </c>
      <c r="U24" s="14">
        <f t="shared" si="17"/>
        <v>0.24054988073704803</v>
      </c>
      <c r="V24" s="14">
        <f t="shared" si="17"/>
        <v>0.28664946007854947</v>
      </c>
      <c r="X24" s="14">
        <f t="shared" ref="X24:AG24" si="18">X7/X$5</f>
        <v>0.13263474583809751</v>
      </c>
      <c r="Y24" s="14">
        <f t="shared" si="18"/>
        <v>0.1465690445638928</v>
      </c>
      <c r="Z24" s="14">
        <f t="shared" si="18"/>
        <v>0.17376445929030668</v>
      </c>
      <c r="AA24" s="14">
        <f t="shared" si="18"/>
        <v>0.18916679515451465</v>
      </c>
      <c r="AB24" s="14">
        <f t="shared" si="18"/>
        <v>0.19737292365521517</v>
      </c>
      <c r="AC24" s="14">
        <f t="shared" si="18"/>
        <v>0.2273863234270937</v>
      </c>
      <c r="AD24" s="14">
        <f t="shared" si="18"/>
        <v>0.20708553533903326</v>
      </c>
      <c r="AE24" s="14">
        <f t="shared" si="18"/>
        <v>0.2072573701713929</v>
      </c>
      <c r="AF24" s="14">
        <f t="shared" si="18"/>
        <v>0.18838633755631337</v>
      </c>
      <c r="AG24" s="14">
        <f t="shared" si="18"/>
        <v>0.24757413575023191</v>
      </c>
      <c r="AI24" s="14">
        <f t="shared" ref="AI24:AR24" si="19">AI7/AI$5</f>
        <v>0.2293663807627784</v>
      </c>
      <c r="AJ24" s="14">
        <f t="shared" si="19"/>
        <v>0.24172333007624841</v>
      </c>
      <c r="AK24" s="14">
        <f t="shared" si="19"/>
        <v>0.26498392139087357</v>
      </c>
      <c r="AL24" s="14">
        <f t="shared" si="19"/>
        <v>0.27051371670247637</v>
      </c>
      <c r="AM24" s="14">
        <f t="shared" si="19"/>
        <v>0.25578185171770923</v>
      </c>
      <c r="AN24" s="14">
        <f t="shared" si="19"/>
        <v>0.2646935585156705</v>
      </c>
      <c r="AO24" s="14">
        <f t="shared" si="19"/>
        <v>0.27759667491506229</v>
      </c>
      <c r="AP24" s="14">
        <f t="shared" si="19"/>
        <v>0.29647547070353031</v>
      </c>
      <c r="AQ24" s="14">
        <f t="shared" si="19"/>
        <v>0.27949100804273336</v>
      </c>
      <c r="AR24" s="14">
        <f t="shared" si="19"/>
        <v>0.31688036473883163</v>
      </c>
    </row>
    <row r="25" spans="1:44" s="14" customFormat="1" x14ac:dyDescent="0.25">
      <c r="A25" s="16" t="s">
        <v>9</v>
      </c>
      <c r="B25" s="14">
        <f t="shared" ref="B25:K25" si="20">B8/B$5</f>
        <v>2.3319745176640861E-2</v>
      </c>
      <c r="C25" s="14">
        <f t="shared" si="20"/>
        <v>2.82322396250997E-2</v>
      </c>
      <c r="D25" s="14">
        <f t="shared" si="20"/>
        <v>2.9172961948553573E-2</v>
      </c>
      <c r="E25" s="14">
        <f t="shared" si="20"/>
        <v>3.1105212595805745E-2</v>
      </c>
      <c r="F25" s="14">
        <f t="shared" si="20"/>
        <v>2.4220018308560846E-2</v>
      </c>
      <c r="G25" s="14">
        <f t="shared" si="20"/>
        <v>2.61334158128399E-2</v>
      </c>
      <c r="H25" s="14">
        <f t="shared" si="20"/>
        <v>3.8767068123726357E-2</v>
      </c>
      <c r="I25" s="14">
        <f t="shared" si="20"/>
        <v>3.9304370614567576E-2</v>
      </c>
      <c r="J25" s="14">
        <f t="shared" si="20"/>
        <v>3.5618548009971412E-2</v>
      </c>
      <c r="K25" s="14">
        <f t="shared" si="20"/>
        <v>2.6005904003368791E-2</v>
      </c>
      <c r="M25" s="14">
        <f t="shared" ref="M25:V25" si="21">M8/M$5</f>
        <v>3.3908050109698995E-2</v>
      </c>
      <c r="N25" s="14">
        <f t="shared" si="21"/>
        <v>3.6477477751742433E-2</v>
      </c>
      <c r="O25" s="14">
        <f t="shared" si="21"/>
        <v>3.9722050014009989E-2</v>
      </c>
      <c r="P25" s="14">
        <f t="shared" si="21"/>
        <v>3.9059464758868394E-2</v>
      </c>
      <c r="Q25" s="14">
        <f t="shared" si="21"/>
        <v>3.9499178628445319E-2</v>
      </c>
      <c r="R25" s="14">
        <f t="shared" si="21"/>
        <v>4.4400136036780599E-2</v>
      </c>
      <c r="S25" s="14">
        <f t="shared" si="21"/>
        <v>4.640969241614093E-2</v>
      </c>
      <c r="T25" s="14">
        <f t="shared" si="21"/>
        <v>5.4953434294788085E-2</v>
      </c>
      <c r="U25" s="14">
        <f t="shared" si="21"/>
        <v>5.0878605750336148E-2</v>
      </c>
      <c r="V25" s="14">
        <f t="shared" si="21"/>
        <v>5.7676936656076018E-2</v>
      </c>
      <c r="X25" s="14">
        <f t="shared" ref="X25:AG25" si="22">X8/X$5</f>
        <v>3.6685046809967037E-2</v>
      </c>
      <c r="Y25" s="14">
        <f t="shared" si="22"/>
        <v>3.8587877975848381E-2</v>
      </c>
      <c r="Z25" s="14">
        <f t="shared" si="22"/>
        <v>4.2112254152294658E-2</v>
      </c>
      <c r="AA25" s="14">
        <f t="shared" si="22"/>
        <v>4.0657808189628449E-2</v>
      </c>
      <c r="AB25" s="14">
        <f t="shared" si="22"/>
        <v>4.3438801414442847E-2</v>
      </c>
      <c r="AC25" s="14">
        <f t="shared" si="22"/>
        <v>4.8661153130947987E-2</v>
      </c>
      <c r="AD25" s="14">
        <f t="shared" si="22"/>
        <v>4.7731433547437314E-2</v>
      </c>
      <c r="AE25" s="14">
        <f t="shared" si="22"/>
        <v>5.7758182222452853E-2</v>
      </c>
      <c r="AF25" s="14">
        <f t="shared" si="22"/>
        <v>5.3469373451235612E-2</v>
      </c>
      <c r="AG25" s="14">
        <f t="shared" si="22"/>
        <v>6.2309809989645353E-2</v>
      </c>
      <c r="AI25" s="14">
        <f t="shared" ref="AI25:AR25" si="23">AI8/AI$5</f>
        <v>3.2086519665094251E-2</v>
      </c>
      <c r="AJ25" s="14">
        <f t="shared" si="23"/>
        <v>3.5081625149026047E-2</v>
      </c>
      <c r="AK25" s="14">
        <f t="shared" si="23"/>
        <v>3.8077216199081713E-2</v>
      </c>
      <c r="AL25" s="14">
        <f t="shared" si="23"/>
        <v>3.791932520080854E-2</v>
      </c>
      <c r="AM25" s="14">
        <f t="shared" si="23"/>
        <v>3.689994410305715E-2</v>
      </c>
      <c r="AN25" s="14">
        <f t="shared" si="23"/>
        <v>4.1494633006265748E-2</v>
      </c>
      <c r="AO25" s="14">
        <f t="shared" si="23"/>
        <v>4.5427632700512977E-2</v>
      </c>
      <c r="AP25" s="14">
        <f t="shared" si="23"/>
        <v>5.2888775169902702E-2</v>
      </c>
      <c r="AQ25" s="14">
        <f t="shared" si="23"/>
        <v>4.8944545893423584E-2</v>
      </c>
      <c r="AR25" s="14">
        <f t="shared" si="23"/>
        <v>5.409268100477229E-2</v>
      </c>
    </row>
    <row r="26" spans="1:44" s="14" customFormat="1" x14ac:dyDescent="0.25">
      <c r="A26" s="16" t="s">
        <v>10</v>
      </c>
      <c r="B26" s="14">
        <f t="shared" ref="B26:K26" si="24">B9/B$5</f>
        <v>2.4488042215879881E-3</v>
      </c>
      <c r="C26" s="14">
        <f t="shared" si="24"/>
        <v>2.7678085102385633E-3</v>
      </c>
      <c r="D26" s="14">
        <f t="shared" si="24"/>
        <v>2.855620368967019E-3</v>
      </c>
      <c r="E26" s="14">
        <f t="shared" si="24"/>
        <v>2.1833789364330298E-3</v>
      </c>
      <c r="F26" s="14">
        <f t="shared" si="24"/>
        <v>2.179795840371185E-3</v>
      </c>
      <c r="G26" s="14">
        <f t="shared" si="24"/>
        <v>2.6304867629941557E-3</v>
      </c>
      <c r="H26" s="14">
        <f t="shared" si="24"/>
        <v>2.916457702559118E-3</v>
      </c>
      <c r="I26" s="14">
        <f t="shared" si="24"/>
        <v>3.1062128538448357E-3</v>
      </c>
      <c r="J26" s="14">
        <f t="shared" si="24"/>
        <v>1.280067577733514E-3</v>
      </c>
      <c r="K26" s="14">
        <f t="shared" si="24"/>
        <v>1.1438128145672044E-3</v>
      </c>
      <c r="M26" s="14">
        <f t="shared" ref="M26:V26" si="25">M9/M$5</f>
        <v>2.2184699555172844E-2</v>
      </c>
      <c r="N26" s="14">
        <f t="shared" si="25"/>
        <v>2.3111379008498391E-2</v>
      </c>
      <c r="O26" s="14">
        <f t="shared" si="25"/>
        <v>2.5946650139387517E-2</v>
      </c>
      <c r="P26" s="14">
        <f t="shared" si="25"/>
        <v>2.5767862107792482E-2</v>
      </c>
      <c r="Q26" s="14">
        <f t="shared" si="25"/>
        <v>3.0247100649874726E-2</v>
      </c>
      <c r="R26" s="14">
        <f t="shared" si="25"/>
        <v>3.1635982020093989E-2</v>
      </c>
      <c r="S26" s="14">
        <f t="shared" si="25"/>
        <v>3.5541253307205853E-2</v>
      </c>
      <c r="T26" s="14">
        <f t="shared" si="25"/>
        <v>3.3507316855817718E-2</v>
      </c>
      <c r="U26" s="14">
        <f t="shared" si="25"/>
        <v>3.1002317028840903E-2</v>
      </c>
      <c r="V26" s="14">
        <f t="shared" si="25"/>
        <v>3.5555179462823473E-2</v>
      </c>
      <c r="X26" s="14">
        <f t="shared" ref="X26:AG26" si="26">X9/X$5</f>
        <v>2.7360836487826449E-2</v>
      </c>
      <c r="Y26" s="14">
        <f t="shared" si="26"/>
        <v>2.8318393660981697E-2</v>
      </c>
      <c r="Z26" s="14">
        <f t="shared" si="26"/>
        <v>3.1178597637792026E-2</v>
      </c>
      <c r="AA26" s="14">
        <f t="shared" si="26"/>
        <v>3.0506975599801658E-2</v>
      </c>
      <c r="AB26" s="14">
        <f t="shared" si="26"/>
        <v>3.7484055512188398E-2</v>
      </c>
      <c r="AC26" s="14">
        <f t="shared" si="26"/>
        <v>3.8401997462390543E-2</v>
      </c>
      <c r="AD26" s="14">
        <f t="shared" si="26"/>
        <v>4.1183495108048793E-2</v>
      </c>
      <c r="AE26" s="14">
        <f t="shared" si="26"/>
        <v>3.8956041149529129E-2</v>
      </c>
      <c r="AF26" s="14">
        <f t="shared" si="26"/>
        <v>3.6048395175211363E-2</v>
      </c>
      <c r="AG26" s="14">
        <f t="shared" si="26"/>
        <v>4.0588911853698201E-2</v>
      </c>
      <c r="AI26" s="14">
        <f t="shared" ref="AI26:AR26" si="27">AI9/AI$5</f>
        <v>1.8789488099803998E-2</v>
      </c>
      <c r="AJ26" s="14">
        <f t="shared" si="27"/>
        <v>1.9667375889075717E-2</v>
      </c>
      <c r="AK26" s="14">
        <f t="shared" si="27"/>
        <v>2.2346252991099994E-2</v>
      </c>
      <c r="AL26" s="14">
        <f t="shared" si="27"/>
        <v>2.238733032820777E-2</v>
      </c>
      <c r="AM26" s="14">
        <f t="shared" si="27"/>
        <v>2.5472394045054792E-2</v>
      </c>
      <c r="AN26" s="14">
        <f t="shared" si="27"/>
        <v>2.7022370307760731E-2</v>
      </c>
      <c r="AO26" s="14">
        <f t="shared" si="27"/>
        <v>3.1349041801307403E-2</v>
      </c>
      <c r="AP26" s="14">
        <f t="shared" si="27"/>
        <v>2.9496347377586409E-2</v>
      </c>
      <c r="AQ26" s="14">
        <f t="shared" si="27"/>
        <v>2.7235318862872355E-2</v>
      </c>
      <c r="AR26" s="14">
        <f t="shared" si="27"/>
        <v>3.1660796329485576E-2</v>
      </c>
    </row>
    <row r="27" spans="1:44" s="14" customFormat="1" x14ac:dyDescent="0.25">
      <c r="A27" s="16" t="s">
        <v>11</v>
      </c>
      <c r="B27" s="14">
        <f t="shared" ref="B27:K27" si="28">B10/B$5</f>
        <v>0.10324378112372298</v>
      </c>
      <c r="C27" s="14">
        <f t="shared" si="28"/>
        <v>4.7675355641298253E-2</v>
      </c>
      <c r="D27" s="14">
        <f t="shared" si="28"/>
        <v>4.2315398947608704E-2</v>
      </c>
      <c r="E27" s="14">
        <f t="shared" si="28"/>
        <v>3.3930535535492919E-2</v>
      </c>
      <c r="F27" s="14">
        <f t="shared" si="28"/>
        <v>0.22036385246424522</v>
      </c>
      <c r="G27" s="14">
        <f t="shared" si="28"/>
        <v>0.26692183608830261</v>
      </c>
      <c r="H27" s="14">
        <f t="shared" si="28"/>
        <v>2.7857560488615318E-2</v>
      </c>
      <c r="I27" s="14">
        <f t="shared" si="28"/>
        <v>2.6621052532985124E-2</v>
      </c>
      <c r="J27" s="14">
        <f t="shared" si="28"/>
        <v>3.7967227493339556E-2</v>
      </c>
      <c r="K27" s="14">
        <f t="shared" si="28"/>
        <v>3.0213389613844663E-2</v>
      </c>
      <c r="M27" s="14">
        <f t="shared" ref="M27:V27" si="29">M10/M$5</f>
        <v>0.23301587439491914</v>
      </c>
      <c r="N27" s="14">
        <f t="shared" si="29"/>
        <v>0.21439495598015226</v>
      </c>
      <c r="O27" s="14">
        <f t="shared" si="29"/>
        <v>0.22403166320428219</v>
      </c>
      <c r="P27" s="14">
        <f t="shared" si="29"/>
        <v>0.24641550815654131</v>
      </c>
      <c r="Q27" s="14">
        <f t="shared" si="29"/>
        <v>0.24717004761458694</v>
      </c>
      <c r="R27" s="14">
        <f t="shared" si="29"/>
        <v>0.25391089936751376</v>
      </c>
      <c r="S27" s="14">
        <f t="shared" si="29"/>
        <v>0.26145171993626343</v>
      </c>
      <c r="T27" s="14">
        <f t="shared" si="29"/>
        <v>0.26066844801408834</v>
      </c>
      <c r="U27" s="14">
        <f t="shared" si="29"/>
        <v>0.293226891093394</v>
      </c>
      <c r="V27" s="14">
        <f t="shared" si="29"/>
        <v>0.2683500241054404</v>
      </c>
      <c r="X27" s="14">
        <f t="shared" ref="X27:AG27" si="30">X10/X$5</f>
        <v>0.26705122538635523</v>
      </c>
      <c r="Y27" s="14">
        <f t="shared" si="30"/>
        <v>0.25706747513773237</v>
      </c>
      <c r="Z27" s="14">
        <f t="shared" si="30"/>
        <v>0.2652047924951636</v>
      </c>
      <c r="AA27" s="14">
        <f t="shared" si="30"/>
        <v>0.28911266599888408</v>
      </c>
      <c r="AB27" s="14">
        <f t="shared" si="30"/>
        <v>0.25408183432335946</v>
      </c>
      <c r="AC27" s="14">
        <f t="shared" si="30"/>
        <v>0.25087588141690481</v>
      </c>
      <c r="AD27" s="14">
        <f t="shared" si="30"/>
        <v>0.30185027895989663</v>
      </c>
      <c r="AE27" s="14">
        <f t="shared" si="30"/>
        <v>0.30261625785530366</v>
      </c>
      <c r="AF27" s="14">
        <f t="shared" si="30"/>
        <v>0.33656345659328818</v>
      </c>
      <c r="AG27" s="14">
        <f t="shared" si="30"/>
        <v>0.30318491173856449</v>
      </c>
      <c r="AI27" s="14">
        <f t="shared" ref="AI27:AR27" si="31">AI10/AI$5</f>
        <v>0.21069088278879838</v>
      </c>
      <c r="AJ27" s="14">
        <f t="shared" si="31"/>
        <v>0.18617066645904634</v>
      </c>
      <c r="AK27" s="14">
        <f t="shared" si="31"/>
        <v>0.19569811870098414</v>
      </c>
      <c r="AL27" s="14">
        <f t="shared" si="31"/>
        <v>0.21595852517283334</v>
      </c>
      <c r="AM27" s="14">
        <f t="shared" si="31"/>
        <v>0.24260987634402409</v>
      </c>
      <c r="AN27" s="14">
        <f t="shared" si="31"/>
        <v>0.25598041790223919</v>
      </c>
      <c r="AO27" s="14">
        <f t="shared" si="31"/>
        <v>0.23143540551044592</v>
      </c>
      <c r="AP27" s="14">
        <f t="shared" si="31"/>
        <v>0.22978940626371905</v>
      </c>
      <c r="AQ27" s="14">
        <f t="shared" si="31"/>
        <v>0.26087527900532143</v>
      </c>
      <c r="AR27" s="14">
        <f t="shared" si="31"/>
        <v>0.24139976367918331</v>
      </c>
    </row>
    <row r="28" spans="1:44" s="14" customFormat="1" x14ac:dyDescent="0.25">
      <c r="A28" s="16" t="s">
        <v>12</v>
      </c>
      <c r="B28" s="14">
        <f t="shared" ref="B28:K28" si="32">B11/B$5</f>
        <v>1.8970508930245881E-2</v>
      </c>
      <c r="C28" s="14">
        <f t="shared" si="32"/>
        <v>1.7416338650917716E-2</v>
      </c>
      <c r="D28" s="14">
        <f t="shared" si="32"/>
        <v>1.7742579235853737E-2</v>
      </c>
      <c r="E28" s="14">
        <f t="shared" si="32"/>
        <v>2.0410206724038711E-2</v>
      </c>
      <c r="F28" s="14">
        <f t="shared" si="32"/>
        <v>1.632748050447947E-2</v>
      </c>
      <c r="G28" s="14">
        <f t="shared" si="32"/>
        <v>1.2909823232231516E-2</v>
      </c>
      <c r="H28" s="14">
        <f t="shared" si="32"/>
        <v>2.0070189728509505E-2</v>
      </c>
      <c r="I28" s="14">
        <f t="shared" si="32"/>
        <v>2.53618675795689E-2</v>
      </c>
      <c r="J28" s="14">
        <f t="shared" si="32"/>
        <v>2.5734896780729148E-2</v>
      </c>
      <c r="K28" s="14">
        <f t="shared" si="32"/>
        <v>2.2983693956422441E-2</v>
      </c>
      <c r="M28" s="14">
        <f t="shared" ref="M28:V28" si="33">M11/M$5</f>
        <v>4.3576047083486558E-2</v>
      </c>
      <c r="N28" s="14">
        <f t="shared" si="33"/>
        <v>4.3883976456481545E-2</v>
      </c>
      <c r="O28" s="14">
        <f t="shared" si="33"/>
        <v>5.287076509091658E-2</v>
      </c>
      <c r="P28" s="14">
        <f t="shared" si="33"/>
        <v>5.6367362593186032E-2</v>
      </c>
      <c r="Q28" s="14">
        <f t="shared" si="33"/>
        <v>5.1060612204517221E-2</v>
      </c>
      <c r="R28" s="14">
        <f t="shared" si="33"/>
        <v>4.7678245580818027E-2</v>
      </c>
      <c r="S28" s="14">
        <f t="shared" si="33"/>
        <v>5.5524983580250348E-2</v>
      </c>
      <c r="T28" s="14">
        <f t="shared" si="33"/>
        <v>6.1982252918275735E-2</v>
      </c>
      <c r="U28" s="14">
        <f t="shared" si="33"/>
        <v>5.6107747883163375E-2</v>
      </c>
      <c r="V28" s="14">
        <f t="shared" si="33"/>
        <v>6.0609181371082815E-2</v>
      </c>
      <c r="X28" s="14">
        <f t="shared" ref="X28:AG28" si="34">X11/X$5</f>
        <v>5.0029346142388298E-2</v>
      </c>
      <c r="Y28" s="14">
        <f t="shared" si="34"/>
        <v>5.0658469551584033E-2</v>
      </c>
      <c r="Z28" s="14">
        <f t="shared" si="34"/>
        <v>6.0830082017670421E-2</v>
      </c>
      <c r="AA28" s="14">
        <f t="shared" si="34"/>
        <v>6.3592665826486885E-2</v>
      </c>
      <c r="AB28" s="14">
        <f t="shared" si="34"/>
        <v>6.0016303107010227E-2</v>
      </c>
      <c r="AC28" s="14">
        <f t="shared" si="34"/>
        <v>5.5788559865392877E-2</v>
      </c>
      <c r="AD28" s="14">
        <f t="shared" si="34"/>
        <v>6.1656654789312849E-2</v>
      </c>
      <c r="AE28" s="14">
        <f t="shared" si="34"/>
        <v>6.8545645590697646E-2</v>
      </c>
      <c r="AF28" s="14">
        <f t="shared" si="34"/>
        <v>6.1264281558148968E-2</v>
      </c>
      <c r="AG28" s="14">
        <f t="shared" si="34"/>
        <v>6.6113078866860492E-2</v>
      </c>
      <c r="AI28" s="14">
        <f t="shared" ref="AI28:AR28" si="35">AI11/AI$5</f>
        <v>3.9343099776493341E-2</v>
      </c>
      <c r="AJ28" s="14">
        <f t="shared" si="35"/>
        <v>3.9403217920318548E-2</v>
      </c>
      <c r="AK28" s="14">
        <f t="shared" si="35"/>
        <v>4.7393511740392698E-2</v>
      </c>
      <c r="AL28" s="14">
        <f t="shared" si="35"/>
        <v>5.1213367602668418E-2</v>
      </c>
      <c r="AM28" s="14">
        <f t="shared" si="35"/>
        <v>4.5151939659724194E-2</v>
      </c>
      <c r="AN28" s="14">
        <f t="shared" si="35"/>
        <v>4.2147983154854997E-2</v>
      </c>
      <c r="AO28" s="14">
        <f t="shared" si="35"/>
        <v>5.0969123781902506E-2</v>
      </c>
      <c r="AP28" s="14">
        <f t="shared" si="35"/>
        <v>5.715074259335165E-2</v>
      </c>
      <c r="AQ28" s="14">
        <f t="shared" si="35"/>
        <v>5.2258292457983815E-2</v>
      </c>
      <c r="AR28" s="14">
        <f t="shared" si="35"/>
        <v>5.635105163537539E-2</v>
      </c>
    </row>
    <row r="29" spans="1:44" s="14" customFormat="1" x14ac:dyDescent="0.25">
      <c r="A29" s="16" t="s">
        <v>13</v>
      </c>
      <c r="B29" s="14">
        <f t="shared" ref="B29:K29" si="36">B12/B$5</f>
        <v>0.30456549549421658</v>
      </c>
      <c r="C29" s="14">
        <f t="shared" si="36"/>
        <v>0.33656833871119418</v>
      </c>
      <c r="D29" s="14">
        <f t="shared" si="36"/>
        <v>0.30867048789927787</v>
      </c>
      <c r="E29" s="14">
        <f t="shared" si="36"/>
        <v>0.29553667064886813</v>
      </c>
      <c r="F29" s="14">
        <f t="shared" si="36"/>
        <v>0.23004547828339386</v>
      </c>
      <c r="G29" s="14">
        <f t="shared" si="36"/>
        <v>0.21322437748448519</v>
      </c>
      <c r="H29" s="14">
        <f t="shared" si="36"/>
        <v>0.27268776506337633</v>
      </c>
      <c r="I29" s="14">
        <f t="shared" si="36"/>
        <v>0.21775441783208285</v>
      </c>
      <c r="J29" s="14">
        <f t="shared" si="36"/>
        <v>0.20241098586420678</v>
      </c>
      <c r="K29" s="14">
        <f t="shared" si="36"/>
        <v>0.18916761119124292</v>
      </c>
      <c r="M29" s="14">
        <f t="shared" ref="M29:V29" si="37">M12/M$5</f>
        <v>0.18768315494347679</v>
      </c>
      <c r="N29" s="14">
        <f t="shared" si="37"/>
        <v>0.19573488088653804</v>
      </c>
      <c r="O29" s="14">
        <f t="shared" si="37"/>
        <v>0.1906043933128953</v>
      </c>
      <c r="P29" s="14">
        <f t="shared" si="37"/>
        <v>0.1835200060187932</v>
      </c>
      <c r="Q29" s="14">
        <f t="shared" si="37"/>
        <v>0.1790928510611858</v>
      </c>
      <c r="R29" s="14">
        <f t="shared" si="37"/>
        <v>0.1697652725072078</v>
      </c>
      <c r="S29" s="14">
        <f t="shared" si="37"/>
        <v>0.17621235613172945</v>
      </c>
      <c r="T29" s="14">
        <f t="shared" si="37"/>
        <v>0.18595917849167184</v>
      </c>
      <c r="U29" s="14">
        <f t="shared" si="37"/>
        <v>0.18976026987838882</v>
      </c>
      <c r="V29" s="14">
        <f t="shared" si="37"/>
        <v>0.20618457882170352</v>
      </c>
      <c r="X29" s="14">
        <f t="shared" ref="X29:AG29" si="38">X12/X$5</f>
        <v>0.15702840179072042</v>
      </c>
      <c r="Y29" s="14">
        <f t="shared" si="38"/>
        <v>0.15968801888089348</v>
      </c>
      <c r="Z29" s="14">
        <f t="shared" si="38"/>
        <v>0.16385306977474348</v>
      </c>
      <c r="AA29" s="14">
        <f t="shared" si="38"/>
        <v>0.16101115209050698</v>
      </c>
      <c r="AB29" s="14">
        <f t="shared" si="38"/>
        <v>0.16595507863073286</v>
      </c>
      <c r="AC29" s="14">
        <f t="shared" si="38"/>
        <v>0.15962771158027725</v>
      </c>
      <c r="AD29" s="14">
        <f t="shared" si="38"/>
        <v>0.15952757466600206</v>
      </c>
      <c r="AE29" s="14">
        <f t="shared" si="38"/>
        <v>0.18026058632846542</v>
      </c>
      <c r="AF29" s="14">
        <f t="shared" si="38"/>
        <v>0.18761250170300273</v>
      </c>
      <c r="AG29" s="14">
        <f t="shared" si="38"/>
        <v>0.2086738394788433</v>
      </c>
      <c r="AI29" s="14">
        <f t="shared" ref="AI29:AR29" si="39">AI12/AI$5</f>
        <v>0.20779069275012929</v>
      </c>
      <c r="AJ29" s="14">
        <f t="shared" si="39"/>
        <v>0.21957685435470017</v>
      </c>
      <c r="AK29" s="14">
        <f t="shared" si="39"/>
        <v>0.20901348266424111</v>
      </c>
      <c r="AL29" s="14">
        <f t="shared" si="39"/>
        <v>0.19957615157321043</v>
      </c>
      <c r="AM29" s="14">
        <f t="shared" si="39"/>
        <v>0.18776072449548967</v>
      </c>
      <c r="AN29" s="14">
        <f t="shared" si="39"/>
        <v>0.17667787420400555</v>
      </c>
      <c r="AO29" s="14">
        <f t="shared" si="39"/>
        <v>0.18860922519600345</v>
      </c>
      <c r="AP29" s="14">
        <f t="shared" si="39"/>
        <v>0.19015408320760491</v>
      </c>
      <c r="AQ29" s="14">
        <f t="shared" si="39"/>
        <v>0.19136362173757959</v>
      </c>
      <c r="AR29" s="14">
        <f t="shared" si="39"/>
        <v>0.20425874447754558</v>
      </c>
    </row>
    <row r="31" spans="1:44" x14ac:dyDescent="0.25">
      <c r="B31" t="s">
        <v>1</v>
      </c>
      <c r="D31" t="s">
        <v>2</v>
      </c>
      <c r="F31" t="s">
        <v>4</v>
      </c>
      <c r="I31" t="s">
        <v>1</v>
      </c>
      <c r="J31" t="s">
        <v>2</v>
      </c>
      <c r="K31" t="s">
        <v>4</v>
      </c>
    </row>
    <row r="32" spans="1:44" x14ac:dyDescent="0.25">
      <c r="B32" t="s">
        <v>60</v>
      </c>
      <c r="C32" t="s">
        <v>61</v>
      </c>
      <c r="D32" t="s">
        <v>60</v>
      </c>
      <c r="E32" t="s">
        <v>61</v>
      </c>
      <c r="F32" t="s">
        <v>60</v>
      </c>
      <c r="G32" t="s">
        <v>61</v>
      </c>
      <c r="I32" s="63" t="s">
        <v>78</v>
      </c>
      <c r="J32" s="63"/>
      <c r="K32" s="63"/>
    </row>
    <row r="33" spans="1:14" x14ac:dyDescent="0.25">
      <c r="A33" s="13" t="s">
        <v>5</v>
      </c>
      <c r="B33" s="15">
        <f t="shared" ref="B33:B41" si="40">(K4-B4)/B4</f>
        <v>0.42123530214644039</v>
      </c>
      <c r="C33" s="14">
        <f t="shared" ref="C33:C41" si="41">(K4/B4)^(1/(K$3-B$3))-1</f>
        <v>3.9831303283269781E-2</v>
      </c>
      <c r="D33" s="15">
        <f t="shared" ref="D33:D41" si="42">(V4-M4)/M4</f>
        <v>0.66425649114889151</v>
      </c>
      <c r="E33" s="14">
        <f t="shared" ref="E33:E41" si="43">(V4/M4)^(1/(V$3-M$3))-1</f>
        <v>5.8229901444269316E-2</v>
      </c>
      <c r="F33" s="15">
        <f t="shared" ref="F33:F41" si="44">(AR4-AI4)/AI4</f>
        <v>0.54398405403711547</v>
      </c>
      <c r="G33" s="14">
        <f t="shared" ref="G33:G41" si="45">(AR4/AI4)^(1/(AR$3-AI$3))-1</f>
        <v>4.9446521331780513E-2</v>
      </c>
      <c r="I33" s="14">
        <f>(K4/J4)-1</f>
        <v>-0.15430868102681827</v>
      </c>
      <c r="J33" s="14">
        <f>(V4/U4)-1</f>
        <v>0.18486581389904</v>
      </c>
      <c r="K33" s="14">
        <f>(AR4/AQ4)-1</f>
        <v>1.8248621444663105E-3</v>
      </c>
    </row>
    <row r="34" spans="1:14" x14ac:dyDescent="0.25">
      <c r="A34" s="13" t="s">
        <v>6</v>
      </c>
      <c r="B34" s="15">
        <f t="shared" si="40"/>
        <v>0.38206774981081892</v>
      </c>
      <c r="C34" s="14">
        <f t="shared" si="41"/>
        <v>3.6607556403938091E-2</v>
      </c>
      <c r="D34" s="15">
        <f t="shared" si="42"/>
        <v>1.2502400994943699</v>
      </c>
      <c r="E34" s="14">
        <f t="shared" si="43"/>
        <v>9.4300354605439951E-2</v>
      </c>
      <c r="F34" s="15">
        <f t="shared" si="44"/>
        <v>1.1008864138845735</v>
      </c>
      <c r="G34" s="14">
        <f t="shared" si="45"/>
        <v>8.5981702733043175E-2</v>
      </c>
      <c r="I34" s="14">
        <f t="shared" ref="I34:I41" si="46">(K5/J5)-1</f>
        <v>-0.11892131606003742</v>
      </c>
      <c r="J34" s="14">
        <f t="shared" ref="J34:J41" si="47">(V5/U5)-1</f>
        <v>2.0463093165636881E-3</v>
      </c>
      <c r="K34" s="14">
        <f t="shared" ref="K34:K41" si="48">(AR5/AQ5)-1</f>
        <v>-1.3285128624727416E-2</v>
      </c>
    </row>
    <row r="35" spans="1:14" x14ac:dyDescent="0.25">
      <c r="A35" s="13" t="s">
        <v>7</v>
      </c>
      <c r="B35" s="15">
        <f t="shared" si="40"/>
        <v>0.60439299974167193</v>
      </c>
      <c r="C35" s="14">
        <f t="shared" si="41"/>
        <v>5.3931309623420187E-2</v>
      </c>
      <c r="D35" s="15">
        <f t="shared" si="42"/>
        <v>1.157792747329168</v>
      </c>
      <c r="E35" s="14">
        <f t="shared" si="43"/>
        <v>8.921143504206519E-2</v>
      </c>
      <c r="F35" s="15">
        <f t="shared" si="44"/>
        <v>1.0707405398049024</v>
      </c>
      <c r="G35" s="14">
        <f t="shared" si="45"/>
        <v>8.4239128448227341E-2</v>
      </c>
      <c r="I35" s="14">
        <f t="shared" si="46"/>
        <v>-0.10008551524083242</v>
      </c>
      <c r="J35" s="14">
        <f t="shared" si="47"/>
        <v>-1.5024294724734655E-2</v>
      </c>
      <c r="K35" s="14">
        <f t="shared" si="48"/>
        <v>-2.6242083895222312E-2</v>
      </c>
    </row>
    <row r="36" spans="1:14" x14ac:dyDescent="0.25">
      <c r="A36" s="13" t="s">
        <v>8</v>
      </c>
      <c r="B36" s="15">
        <f t="shared" si="40"/>
        <v>0.84966976240969394</v>
      </c>
      <c r="C36" s="14">
        <f t="shared" si="41"/>
        <v>7.0723003012624019E-2</v>
      </c>
      <c r="D36" s="15">
        <f t="shared" si="42"/>
        <v>2.3762398544782504</v>
      </c>
      <c r="E36" s="14">
        <f t="shared" si="43"/>
        <v>0.14476096016332551</v>
      </c>
      <c r="F36" s="15">
        <f t="shared" si="44"/>
        <v>1.902472676652333</v>
      </c>
      <c r="G36" s="14">
        <f t="shared" si="45"/>
        <v>0.12568967380229701</v>
      </c>
      <c r="I36" s="14">
        <f t="shared" si="46"/>
        <v>-0.10931530529460343</v>
      </c>
      <c r="J36" s="14">
        <f t="shared" si="47"/>
        <v>0.19408096424409438</v>
      </c>
      <c r="K36" s="14">
        <f t="shared" si="48"/>
        <v>0.11871423171803541</v>
      </c>
    </row>
    <row r="37" spans="1:14" x14ac:dyDescent="0.25">
      <c r="A37" s="13" t="s">
        <v>9</v>
      </c>
      <c r="B37" s="15">
        <f t="shared" si="40"/>
        <v>0.54126560798506118</v>
      </c>
      <c r="C37" s="14">
        <f t="shared" si="41"/>
        <v>4.9241057303264668E-2</v>
      </c>
      <c r="D37" s="15">
        <f t="shared" si="42"/>
        <v>2.8276148365834506</v>
      </c>
      <c r="E37" s="14">
        <f t="shared" si="43"/>
        <v>0.16083315393204622</v>
      </c>
      <c r="F37" s="15">
        <f t="shared" si="44"/>
        <v>2.5417545997407078</v>
      </c>
      <c r="G37" s="14">
        <f t="shared" si="45"/>
        <v>0.1508647125486966</v>
      </c>
      <c r="I37" s="14">
        <f t="shared" si="46"/>
        <v>-0.35670461166629774</v>
      </c>
      <c r="J37" s="14">
        <f t="shared" si="47"/>
        <v>0.13593839014592812</v>
      </c>
      <c r="K37" s="14">
        <f t="shared" si="48"/>
        <v>9.050052065431724E-2</v>
      </c>
    </row>
    <row r="38" spans="1:14" x14ac:dyDescent="0.25">
      <c r="A38" s="13" t="s">
        <v>10</v>
      </c>
      <c r="B38" s="15">
        <f t="shared" si="40"/>
        <v>-0.35444949461556008</v>
      </c>
      <c r="C38" s="14">
        <f t="shared" si="41"/>
        <v>-4.7464574983184682E-2</v>
      </c>
      <c r="D38" s="15">
        <f t="shared" si="42"/>
        <v>2.6064356144642282</v>
      </c>
      <c r="E38" s="14">
        <f t="shared" si="43"/>
        <v>0.15318125925897363</v>
      </c>
      <c r="F38" s="15">
        <f t="shared" si="44"/>
        <v>2.5400505063294765</v>
      </c>
      <c r="G38" s="14">
        <f t="shared" si="45"/>
        <v>0.15080317366927631</v>
      </c>
      <c r="I38" s="14">
        <f t="shared" si="46"/>
        <v>-0.2127063392098979</v>
      </c>
      <c r="J38" s="14">
        <f t="shared" si="47"/>
        <v>0.14920237492785815</v>
      </c>
      <c r="K38" s="14">
        <f t="shared" si="48"/>
        <v>0.14704655139816247</v>
      </c>
    </row>
    <row r="39" spans="1:14" x14ac:dyDescent="0.25">
      <c r="A39" s="13" t="s">
        <v>11</v>
      </c>
      <c r="B39" s="15">
        <f t="shared" si="40"/>
        <v>-0.59554996007242222</v>
      </c>
      <c r="C39" s="14">
        <f t="shared" si="41"/>
        <v>-9.5687944965245797E-2</v>
      </c>
      <c r="D39" s="15">
        <f t="shared" si="42"/>
        <v>1.5914628628216312</v>
      </c>
      <c r="E39" s="14">
        <f t="shared" si="43"/>
        <v>0.11160231684725175</v>
      </c>
      <c r="F39" s="15">
        <f t="shared" si="44"/>
        <v>1.4070974363751936</v>
      </c>
      <c r="G39" s="14">
        <f t="shared" si="45"/>
        <v>0.10252433897946966</v>
      </c>
      <c r="I39" s="14">
        <f t="shared" si="46"/>
        <v>-0.29885916576338112</v>
      </c>
      <c r="J39" s="14">
        <f t="shared" si="47"/>
        <v>-8.2965582531712823E-2</v>
      </c>
      <c r="K39" s="14">
        <f t="shared" si="48"/>
        <v>-8.6947840834440071E-2</v>
      </c>
    </row>
    <row r="40" spans="1:14" x14ac:dyDescent="0.25">
      <c r="A40" s="13" t="s">
        <v>12</v>
      </c>
      <c r="B40" s="15">
        <f t="shared" si="40"/>
        <v>0.67444227803758605</v>
      </c>
      <c r="C40" s="14">
        <f t="shared" si="41"/>
        <v>5.8947585729913321E-2</v>
      </c>
      <c r="D40" s="15">
        <f t="shared" si="42"/>
        <v>2.129820611250941</v>
      </c>
      <c r="E40" s="14">
        <f t="shared" si="43"/>
        <v>0.13516166474614932</v>
      </c>
      <c r="F40" s="15">
        <f t="shared" si="44"/>
        <v>2.0090958633514182</v>
      </c>
      <c r="G40" s="14">
        <f t="shared" si="45"/>
        <v>0.13021107376538121</v>
      </c>
      <c r="I40" s="14">
        <f t="shared" si="46"/>
        <v>-0.21311350126076556</v>
      </c>
      <c r="J40" s="14">
        <f t="shared" si="47"/>
        <v>8.2438857286880829E-2</v>
      </c>
      <c r="K40" s="14">
        <f t="shared" si="48"/>
        <v>6.3992297700229628E-2</v>
      </c>
    </row>
    <row r="41" spans="1:14" x14ac:dyDescent="0.25">
      <c r="A41" s="13" t="s">
        <v>13</v>
      </c>
      <c r="B41" s="15">
        <f t="shared" si="40"/>
        <v>-0.14158872687817797</v>
      </c>
      <c r="C41" s="14">
        <f t="shared" si="41"/>
        <v>-1.6820479675007216E-2</v>
      </c>
      <c r="D41" s="15">
        <f t="shared" si="42"/>
        <v>1.4720641940491885</v>
      </c>
      <c r="E41" s="14">
        <f t="shared" si="43"/>
        <v>0.10579164674825625</v>
      </c>
      <c r="F41" s="15">
        <f t="shared" si="44"/>
        <v>1.0651763344666414</v>
      </c>
      <c r="G41" s="14">
        <f t="shared" si="45"/>
        <v>8.3915028281906112E-2</v>
      </c>
      <c r="I41" s="14">
        <f t="shared" si="46"/>
        <v>-0.17656865707742142</v>
      </c>
      <c r="J41" s="14">
        <f t="shared" si="47"/>
        <v>8.8776361767853418E-2</v>
      </c>
      <c r="K41" s="14">
        <f t="shared" si="48"/>
        <v>5.3205091722284381E-2</v>
      </c>
    </row>
    <row r="43" spans="1:14" x14ac:dyDescent="0.25">
      <c r="A43" s="3" t="str">
        <f>A1</f>
        <v>Textiles</v>
      </c>
    </row>
    <row r="44" spans="1:14" x14ac:dyDescent="0.25">
      <c r="A44" s="18"/>
      <c r="B44" s="64" t="s">
        <v>63</v>
      </c>
      <c r="C44" s="64"/>
      <c r="D44" s="64"/>
      <c r="E44" s="64"/>
      <c r="F44" s="64" t="s">
        <v>64</v>
      </c>
      <c r="G44" s="64"/>
      <c r="H44" s="64"/>
      <c r="I44" s="64"/>
      <c r="J44" s="64" t="s">
        <v>4</v>
      </c>
      <c r="K44" s="64"/>
      <c r="L44" s="64"/>
      <c r="M44" s="19" t="s">
        <v>3</v>
      </c>
      <c r="N44" s="17"/>
    </row>
    <row r="45" spans="1:14" ht="38.25" x14ac:dyDescent="0.25">
      <c r="A45" s="30" t="s">
        <v>65</v>
      </c>
      <c r="B45" s="21">
        <v>2003</v>
      </c>
      <c r="C45" s="21">
        <v>2012</v>
      </c>
      <c r="D45" s="29" t="s">
        <v>94</v>
      </c>
      <c r="E45" s="21" t="s">
        <v>66</v>
      </c>
      <c r="F45" s="21">
        <v>2003</v>
      </c>
      <c r="G45" s="21">
        <v>2012</v>
      </c>
      <c r="H45" s="29" t="s">
        <v>94</v>
      </c>
      <c r="I45" s="21" t="s">
        <v>66</v>
      </c>
      <c r="J45" s="21">
        <v>2012</v>
      </c>
      <c r="K45" s="29" t="s">
        <v>95</v>
      </c>
      <c r="L45" s="21" t="s">
        <v>66</v>
      </c>
      <c r="M45" s="21">
        <v>2012</v>
      </c>
    </row>
    <row r="46" spans="1:14" x14ac:dyDescent="0.25">
      <c r="A46" s="31" t="s">
        <v>5</v>
      </c>
      <c r="B46" s="23">
        <f t="shared" ref="B46:B54" si="49">B4</f>
        <v>159640.94029</v>
      </c>
      <c r="C46" s="23">
        <f t="shared" ref="C46:C54" si="50">K4</f>
        <v>226887.340008</v>
      </c>
      <c r="D46" s="24"/>
      <c r="E46" s="25">
        <f t="shared" ref="E46:E54" si="51">C33</f>
        <v>3.9831303283269781E-2</v>
      </c>
      <c r="F46" s="23">
        <f t="shared" ref="F46:F54" si="52">M4</f>
        <v>162927.821551</v>
      </c>
      <c r="G46" s="23">
        <f t="shared" ref="G46:G54" si="53">V4</f>
        <v>271153.68460500002</v>
      </c>
      <c r="H46" s="24"/>
      <c r="I46" s="25">
        <f t="shared" ref="I46:I54" si="54">E33</f>
        <v>5.8229901444269316E-2</v>
      </c>
      <c r="J46" s="23">
        <f t="shared" ref="J46:J54" si="55">AR4</f>
        <v>498041.02461299999</v>
      </c>
      <c r="K46" s="24"/>
      <c r="L46" s="25">
        <f t="shared" ref="L46:L54" si="56">G33</f>
        <v>4.9446521331780513E-2</v>
      </c>
      <c r="M46" s="23">
        <f t="shared" ref="M46:M54" si="57">AG4</f>
        <v>-44266.344597000018</v>
      </c>
    </row>
    <row r="47" spans="1:14" x14ac:dyDescent="0.25">
      <c r="A47" s="22" t="s">
        <v>6</v>
      </c>
      <c r="B47" s="23">
        <f t="shared" si="49"/>
        <v>1723.150819</v>
      </c>
      <c r="C47" s="23">
        <f t="shared" si="50"/>
        <v>2381.5111749999996</v>
      </c>
      <c r="D47" s="24">
        <f>K17</f>
        <v>1.0496448038555295E-2</v>
      </c>
      <c r="E47" s="25">
        <f t="shared" si="51"/>
        <v>3.6607556403938091E-2</v>
      </c>
      <c r="F47" s="23">
        <f t="shared" si="52"/>
        <v>8293.2869360000004</v>
      </c>
      <c r="G47" s="23">
        <f t="shared" si="53"/>
        <v>18661.88682</v>
      </c>
      <c r="H47" s="24">
        <f>V17</f>
        <v>6.8824020765882218E-2</v>
      </c>
      <c r="I47" s="25">
        <f t="shared" si="54"/>
        <v>9.4300354605439951E-2</v>
      </c>
      <c r="J47" s="23">
        <f t="shared" si="55"/>
        <v>21043.397994999999</v>
      </c>
      <c r="K47" s="24">
        <f>AR17</f>
        <v>4.225233857261388E-2</v>
      </c>
      <c r="L47" s="25">
        <f t="shared" si="56"/>
        <v>8.5981702733043175E-2</v>
      </c>
      <c r="M47" s="23">
        <f t="shared" si="57"/>
        <v>-16280.375645</v>
      </c>
    </row>
    <row r="48" spans="1:14" x14ac:dyDescent="0.25">
      <c r="A48" s="26" t="s">
        <v>7</v>
      </c>
      <c r="B48" s="23">
        <f t="shared" si="49"/>
        <v>1181.2625779999998</v>
      </c>
      <c r="C48" s="23">
        <f t="shared" si="50"/>
        <v>1895.2094110000005</v>
      </c>
      <c r="D48" s="24">
        <f t="shared" ref="D48:D54" si="58">K23</f>
        <v>0.79580118325499805</v>
      </c>
      <c r="E48" s="25">
        <f t="shared" si="51"/>
        <v>5.3931309623420187E-2</v>
      </c>
      <c r="F48" s="23">
        <f t="shared" si="52"/>
        <v>6328.143916</v>
      </c>
      <c r="G48" s="23">
        <f t="shared" si="53"/>
        <v>13654.823046</v>
      </c>
      <c r="H48" s="24">
        <f>V23</f>
        <v>0.73169573782679276</v>
      </c>
      <c r="I48" s="25">
        <f t="shared" si="54"/>
        <v>8.921143504206519E-2</v>
      </c>
      <c r="J48" s="23">
        <f t="shared" si="55"/>
        <v>15550.032456999999</v>
      </c>
      <c r="K48" s="24">
        <f t="shared" ref="K48:K54" si="59">AR23</f>
        <v>0.73895064193980231</v>
      </c>
      <c r="L48" s="25">
        <f t="shared" si="56"/>
        <v>8.4239128448227341E-2</v>
      </c>
      <c r="M48" s="23">
        <f t="shared" si="57"/>
        <v>-11759.613635</v>
      </c>
    </row>
    <row r="49" spans="1:13" x14ac:dyDescent="0.25">
      <c r="A49" s="26" t="s">
        <v>8</v>
      </c>
      <c r="B49" s="23">
        <f t="shared" si="49"/>
        <v>713.00287099999991</v>
      </c>
      <c r="C49" s="23">
        <f t="shared" si="50"/>
        <v>1318.8198509999995</v>
      </c>
      <c r="D49" s="24">
        <f t="shared" si="58"/>
        <v>0.5537743701748532</v>
      </c>
      <c r="E49" s="25">
        <f t="shared" si="51"/>
        <v>7.0723003012624019E-2</v>
      </c>
      <c r="F49" s="23">
        <f t="shared" si="52"/>
        <v>1584.4312049999999</v>
      </c>
      <c r="G49" s="23">
        <f t="shared" si="53"/>
        <v>5349.4197809999987</v>
      </c>
      <c r="H49" s="24">
        <f t="shared" ref="H49:H54" si="60">V24</f>
        <v>0.28664946007854947</v>
      </c>
      <c r="I49" s="25">
        <f t="shared" si="54"/>
        <v>0.14476096016332551</v>
      </c>
      <c r="J49" s="23">
        <f t="shared" si="55"/>
        <v>6668.239631999998</v>
      </c>
      <c r="K49" s="24">
        <f t="shared" si="59"/>
        <v>0.31688036473883163</v>
      </c>
      <c r="L49" s="25">
        <f t="shared" si="56"/>
        <v>0.12568967380229701</v>
      </c>
      <c r="M49" s="23">
        <f t="shared" si="57"/>
        <v>-4030.5999299999994</v>
      </c>
    </row>
    <row r="50" spans="1:13" x14ac:dyDescent="0.25">
      <c r="A50" s="26" t="s">
        <v>9</v>
      </c>
      <c r="B50" s="23">
        <f t="shared" si="49"/>
        <v>40.183437999999995</v>
      </c>
      <c r="C50" s="23">
        <f t="shared" si="50"/>
        <v>61.933351000000002</v>
      </c>
      <c r="D50" s="24">
        <f t="shared" si="58"/>
        <v>2.6005904003368791E-2</v>
      </c>
      <c r="E50" s="25">
        <f t="shared" si="51"/>
        <v>4.9241057303264668E-2</v>
      </c>
      <c r="F50" s="23">
        <f t="shared" si="52"/>
        <v>281.20918900000004</v>
      </c>
      <c r="G50" s="23">
        <f t="shared" si="53"/>
        <v>1076.3604639999999</v>
      </c>
      <c r="H50" s="24">
        <f t="shared" si="60"/>
        <v>5.7676936656076018E-2</v>
      </c>
      <c r="I50" s="25">
        <f t="shared" si="54"/>
        <v>0.16083315393204622</v>
      </c>
      <c r="J50" s="23">
        <f t="shared" si="55"/>
        <v>1138.2938149999998</v>
      </c>
      <c r="K50" s="24">
        <f t="shared" si="59"/>
        <v>5.409268100477229E-2</v>
      </c>
      <c r="L50" s="25">
        <f t="shared" si="56"/>
        <v>0.1508647125486966</v>
      </c>
      <c r="M50" s="23">
        <f t="shared" si="57"/>
        <v>-1014.4271129999998</v>
      </c>
    </row>
    <row r="51" spans="1:13" x14ac:dyDescent="0.25">
      <c r="A51" s="26" t="s">
        <v>10</v>
      </c>
      <c r="B51" s="23">
        <f t="shared" si="49"/>
        <v>4.2196589999999992</v>
      </c>
      <c r="C51" s="23">
        <f t="shared" si="50"/>
        <v>2.7240029999999997</v>
      </c>
      <c r="D51" s="24">
        <f t="shared" si="58"/>
        <v>1.1438128145672044E-3</v>
      </c>
      <c r="E51" s="25">
        <f t="shared" si="51"/>
        <v>-4.7464574983184682E-2</v>
      </c>
      <c r="F51" s="23">
        <f t="shared" si="52"/>
        <v>183.98407899999998</v>
      </c>
      <c r="G51" s="23">
        <f t="shared" si="53"/>
        <v>663.52673500000003</v>
      </c>
      <c r="H51" s="24">
        <f t="shared" si="60"/>
        <v>3.5555179462823473E-2</v>
      </c>
      <c r="I51" s="25">
        <f t="shared" si="54"/>
        <v>0.15318125925897363</v>
      </c>
      <c r="J51" s="23">
        <f t="shared" si="55"/>
        <v>666.25073800000007</v>
      </c>
      <c r="K51" s="24">
        <f t="shared" si="59"/>
        <v>3.1660796329485576E-2</v>
      </c>
      <c r="L51" s="25">
        <f t="shared" si="56"/>
        <v>0.15080317366927631</v>
      </c>
      <c r="M51" s="23">
        <f t="shared" si="57"/>
        <v>-660.80273199999999</v>
      </c>
    </row>
    <row r="52" spans="1:13" x14ac:dyDescent="0.25">
      <c r="A52" s="26" t="s">
        <v>11</v>
      </c>
      <c r="B52" s="23">
        <f t="shared" si="49"/>
        <v>177.904606</v>
      </c>
      <c r="C52" s="23">
        <f t="shared" si="50"/>
        <v>71.953524999999985</v>
      </c>
      <c r="D52" s="24">
        <f t="shared" si="58"/>
        <v>3.0213389613844663E-2</v>
      </c>
      <c r="E52" s="25">
        <f t="shared" si="51"/>
        <v>-9.5687944965245797E-2</v>
      </c>
      <c r="F52" s="23">
        <f t="shared" si="52"/>
        <v>1932.4675069999998</v>
      </c>
      <c r="G52" s="23">
        <f t="shared" si="53"/>
        <v>5007.917778</v>
      </c>
      <c r="H52" s="24">
        <f t="shared" si="60"/>
        <v>0.2683500241054404</v>
      </c>
      <c r="I52" s="25">
        <f t="shared" si="54"/>
        <v>0.11160231684725175</v>
      </c>
      <c r="J52" s="23">
        <f t="shared" si="55"/>
        <v>5079.8713029999999</v>
      </c>
      <c r="K52" s="24">
        <f t="shared" si="59"/>
        <v>0.24139976367918331</v>
      </c>
      <c r="L52" s="25">
        <f t="shared" si="56"/>
        <v>0.10252433897946966</v>
      </c>
      <c r="M52" s="23">
        <f t="shared" si="57"/>
        <v>-4935.9642530000001</v>
      </c>
    </row>
    <row r="53" spans="1:13" x14ac:dyDescent="0.25">
      <c r="A53" s="26" t="s">
        <v>12</v>
      </c>
      <c r="B53" s="23">
        <f t="shared" si="49"/>
        <v>32.689048</v>
      </c>
      <c r="C53" s="23">
        <f t="shared" si="50"/>
        <v>54.735923999999997</v>
      </c>
      <c r="D53" s="24">
        <f t="shared" si="58"/>
        <v>2.2983693956422441E-2</v>
      </c>
      <c r="E53" s="25">
        <f t="shared" si="51"/>
        <v>5.8947585729913321E-2</v>
      </c>
      <c r="F53" s="23">
        <f t="shared" si="52"/>
        <v>361.38866200000001</v>
      </c>
      <c r="G53" s="23">
        <f t="shared" si="53"/>
        <v>1131.0816829999999</v>
      </c>
      <c r="H53" s="24">
        <f t="shared" si="60"/>
        <v>6.0609181371082815E-2</v>
      </c>
      <c r="I53" s="25">
        <f t="shared" si="54"/>
        <v>0.13516166474614932</v>
      </c>
      <c r="J53" s="23">
        <f t="shared" si="55"/>
        <v>1185.817607</v>
      </c>
      <c r="K53" s="24">
        <f t="shared" si="59"/>
        <v>5.635105163537539E-2</v>
      </c>
      <c r="L53" s="25">
        <f t="shared" si="56"/>
        <v>0.13021107376538121</v>
      </c>
      <c r="M53" s="23">
        <f t="shared" si="57"/>
        <v>-1076.3457589999998</v>
      </c>
    </row>
    <row r="54" spans="1:13" x14ac:dyDescent="0.25">
      <c r="A54" s="26" t="s">
        <v>13</v>
      </c>
      <c r="B54" s="23">
        <f t="shared" si="49"/>
        <v>524.81228300000009</v>
      </c>
      <c r="C54" s="23">
        <f t="shared" si="50"/>
        <v>450.50478000000004</v>
      </c>
      <c r="D54" s="24">
        <f t="shared" si="58"/>
        <v>0.18916761119124292</v>
      </c>
      <c r="E54" s="25">
        <f t="shared" si="51"/>
        <v>-1.6820479675007216E-2</v>
      </c>
      <c r="F54" s="23">
        <f t="shared" si="52"/>
        <v>1556.5102569999999</v>
      </c>
      <c r="G54" s="23">
        <f t="shared" si="53"/>
        <v>3847.7932740000001</v>
      </c>
      <c r="H54" s="24">
        <f t="shared" si="60"/>
        <v>0.20618457882170352</v>
      </c>
      <c r="I54" s="25">
        <f t="shared" si="54"/>
        <v>0.10579164674825625</v>
      </c>
      <c r="J54" s="23">
        <f t="shared" si="55"/>
        <v>4298.2980539999999</v>
      </c>
      <c r="K54" s="24">
        <f t="shared" si="59"/>
        <v>0.20425874447754558</v>
      </c>
      <c r="L54" s="25">
        <f t="shared" si="56"/>
        <v>8.3915028281906112E-2</v>
      </c>
      <c r="M54" s="23">
        <f t="shared" si="57"/>
        <v>-3397.2884939999999</v>
      </c>
    </row>
  </sheetData>
  <mergeCells count="4">
    <mergeCell ref="B44:E44"/>
    <mergeCell ref="F44:I44"/>
    <mergeCell ref="J44:L44"/>
    <mergeCell ref="I32:K32"/>
  </mergeCells>
  <phoneticPr fontId="13" type="noConversion"/>
  <pageMargins left="0.7" right="0.7" top="0.75" bottom="0.75" header="0.3" footer="0.3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R54"/>
  <sheetViews>
    <sheetView topLeftCell="A19" workbookViewId="0">
      <selection activeCell="B45" sqref="B45:M45"/>
    </sheetView>
  </sheetViews>
  <sheetFormatPr defaultRowHeight="15" x14ac:dyDescent="0.25"/>
  <cols>
    <col min="2" max="2" width="9.5703125" bestFit="1" customWidth="1"/>
  </cols>
  <sheetData>
    <row r="1" spans="1:44" s="32" customFormat="1" x14ac:dyDescent="0.25">
      <c r="A1" s="6" t="str">
        <f>'INPUT by product'!A105</f>
        <v>Clothing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33" customFormat="1" x14ac:dyDescent="0.25">
      <c r="A2" s="6"/>
      <c r="B2" s="6" t="str">
        <f>'INPUT by product'!B106</f>
        <v>Export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tr">
        <f>'INPUT by product'!M106</f>
        <v>Import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tr">
        <f>'INPUT by product'!X106</f>
        <v>Balance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 t="str">
        <f>'INPUT by product'!AI106</f>
        <v>Trade</v>
      </c>
      <c r="AJ2" s="6"/>
      <c r="AK2" s="6"/>
      <c r="AL2" s="6"/>
      <c r="AM2" s="6"/>
      <c r="AN2" s="6"/>
      <c r="AO2" s="6"/>
      <c r="AP2" s="6"/>
      <c r="AQ2" s="6"/>
      <c r="AR2" s="6"/>
    </row>
    <row r="3" spans="1:44" s="33" customFormat="1" x14ac:dyDescent="0.25">
      <c r="A3" s="6"/>
      <c r="B3" s="6">
        <f>'INPUT by product'!B107</f>
        <v>2003</v>
      </c>
      <c r="C3" s="6">
        <f>'INPUT by product'!C107</f>
        <v>2004</v>
      </c>
      <c r="D3" s="6">
        <f>'INPUT by product'!D107</f>
        <v>2005</v>
      </c>
      <c r="E3" s="6">
        <f>'INPUT by product'!E107</f>
        <v>2006</v>
      </c>
      <c r="F3" s="6">
        <f>'INPUT by product'!F107</f>
        <v>2007</v>
      </c>
      <c r="G3" s="6">
        <f>'INPUT by product'!G107</f>
        <v>2008</v>
      </c>
      <c r="H3" s="6">
        <f>'INPUT by product'!H107</f>
        <v>2009</v>
      </c>
      <c r="I3" s="6">
        <f>'INPUT by product'!I107</f>
        <v>2010</v>
      </c>
      <c r="J3" s="6">
        <f>'INPUT by product'!J107</f>
        <v>2011</v>
      </c>
      <c r="K3" s="6">
        <f>'INPUT by product'!K107</f>
        <v>2012</v>
      </c>
      <c r="L3" s="6"/>
      <c r="M3" s="6">
        <f>'INPUT by product'!M107</f>
        <v>2003</v>
      </c>
      <c r="N3" s="6">
        <f>'INPUT by product'!N107</f>
        <v>2004</v>
      </c>
      <c r="O3" s="6">
        <f>'INPUT by product'!O107</f>
        <v>2005</v>
      </c>
      <c r="P3" s="6">
        <f>'INPUT by product'!P107</f>
        <v>2006</v>
      </c>
      <c r="Q3" s="6">
        <f>'INPUT by product'!Q107</f>
        <v>2007</v>
      </c>
      <c r="R3" s="6">
        <f>'INPUT by product'!R107</f>
        <v>2008</v>
      </c>
      <c r="S3" s="6">
        <f>'INPUT by product'!S107</f>
        <v>2009</v>
      </c>
      <c r="T3" s="6">
        <f>'INPUT by product'!T107</f>
        <v>2010</v>
      </c>
      <c r="U3" s="6">
        <f>'INPUT by product'!U107</f>
        <v>2011</v>
      </c>
      <c r="V3" s="6">
        <f>'INPUT by product'!V107</f>
        <v>2012</v>
      </c>
      <c r="W3" s="6"/>
      <c r="X3" s="6">
        <f>'INPUT by product'!X107</f>
        <v>2003</v>
      </c>
      <c r="Y3" s="6">
        <f>'INPUT by product'!Y107</f>
        <v>2004</v>
      </c>
      <c r="Z3" s="6">
        <f>'INPUT by product'!Z107</f>
        <v>2005</v>
      </c>
      <c r="AA3" s="6">
        <f>'INPUT by product'!AA107</f>
        <v>2006</v>
      </c>
      <c r="AB3" s="6">
        <f>'INPUT by product'!AB107</f>
        <v>2007</v>
      </c>
      <c r="AC3" s="6">
        <f>'INPUT by product'!AC107</f>
        <v>2008</v>
      </c>
      <c r="AD3" s="6">
        <f>'INPUT by product'!AD107</f>
        <v>2009</v>
      </c>
      <c r="AE3" s="6">
        <f>'INPUT by product'!AE107</f>
        <v>2010</v>
      </c>
      <c r="AF3" s="6">
        <f>'INPUT by product'!AF107</f>
        <v>2011</v>
      </c>
      <c r="AG3" s="6">
        <f>'INPUT by product'!AG107</f>
        <v>2012</v>
      </c>
      <c r="AH3" s="6"/>
      <c r="AI3" s="6">
        <f>'INPUT by product'!AI107</f>
        <v>2003</v>
      </c>
      <c r="AJ3" s="6">
        <f>'INPUT by product'!AJ107</f>
        <v>2004</v>
      </c>
      <c r="AK3" s="6">
        <f>'INPUT by product'!AK107</f>
        <v>2005</v>
      </c>
      <c r="AL3" s="6">
        <f>'INPUT by product'!AL107</f>
        <v>2006</v>
      </c>
      <c r="AM3" s="6">
        <f>'INPUT by product'!AM107</f>
        <v>2007</v>
      </c>
      <c r="AN3" s="6">
        <f>'INPUT by product'!AN107</f>
        <v>2008</v>
      </c>
      <c r="AO3" s="6">
        <f>'INPUT by product'!AO107</f>
        <v>2009</v>
      </c>
      <c r="AP3" s="6">
        <f>'INPUT by product'!AP107</f>
        <v>2010</v>
      </c>
      <c r="AQ3" s="6">
        <f>'INPUT by product'!AQ107</f>
        <v>2011</v>
      </c>
      <c r="AR3" s="6">
        <f>'INPUT by product'!AR107</f>
        <v>2012</v>
      </c>
    </row>
    <row r="4" spans="1:44" s="6" customFormat="1" x14ac:dyDescent="0.25">
      <c r="A4" s="6" t="str">
        <f>'INPUT by product'!A108</f>
        <v>World</v>
      </c>
      <c r="B4" s="6">
        <f>'INPUT by product'!B108</f>
        <v>219370.88170699999</v>
      </c>
      <c r="C4" s="6">
        <f>'INPUT by product'!C108</f>
        <v>244996.72934799999</v>
      </c>
      <c r="D4" s="6">
        <f>'INPUT by product'!D108</f>
        <v>263384.49249099998</v>
      </c>
      <c r="E4" s="6">
        <f>'INPUT by product'!E108</f>
        <v>293884.78509399999</v>
      </c>
      <c r="F4" s="6">
        <f>'INPUT by product'!F108</f>
        <v>331226.89867600001</v>
      </c>
      <c r="G4" s="6">
        <f>'INPUT by product'!G108</f>
        <v>336417.06135600002</v>
      </c>
      <c r="H4" s="6">
        <f>'INPUT by product'!H108</f>
        <v>293474.19251700002</v>
      </c>
      <c r="I4" s="6">
        <f>'INPUT by product'!I108</f>
        <v>325227.85141200002</v>
      </c>
      <c r="J4" s="6">
        <f>'INPUT by product'!J108</f>
        <v>366707.012116</v>
      </c>
      <c r="K4" s="6">
        <f>'INPUT by product'!K108</f>
        <v>382284.60682599997</v>
      </c>
      <c r="M4" s="6">
        <f>'INPUT by product'!M108</f>
        <v>241286.84587799999</v>
      </c>
      <c r="N4" s="6">
        <f>'INPUT by product'!N108</f>
        <v>267633.33912999998</v>
      </c>
      <c r="O4" s="6">
        <f>'INPUT by product'!O108</f>
        <v>282771.68593000004</v>
      </c>
      <c r="P4" s="6">
        <f>'INPUT by product'!P108</f>
        <v>310037.912282</v>
      </c>
      <c r="Q4" s="6">
        <f>'INPUT by product'!Q108</f>
        <v>339668.53561900003</v>
      </c>
      <c r="R4" s="6">
        <f>'INPUT by product'!R108</f>
        <v>361383.881781</v>
      </c>
      <c r="S4" s="6">
        <f>'INPUT by product'!S108</f>
        <v>320401.28850099997</v>
      </c>
      <c r="T4" s="6">
        <f>'INPUT by product'!T108</f>
        <v>350952.74015799997</v>
      </c>
      <c r="U4" s="6">
        <f>'INPUT by product'!U108</f>
        <v>400241.01390799996</v>
      </c>
      <c r="V4" s="6">
        <f>'INPUT by product'!V108</f>
        <v>376170.033589</v>
      </c>
      <c r="X4" s="6">
        <f>'INPUT by product'!X108</f>
        <v>-21915.964171</v>
      </c>
      <c r="Y4" s="6">
        <f>'INPUT by product'!Y108</f>
        <v>-22636.609781999985</v>
      </c>
      <c r="Z4" s="6">
        <f>'INPUT by product'!Z108</f>
        <v>-19387.193439000053</v>
      </c>
      <c r="AA4" s="6">
        <f>'INPUT by product'!AA108</f>
        <v>-16153.127188000013</v>
      </c>
      <c r="AB4" s="6">
        <f>'INPUT by product'!AB108</f>
        <v>-8441.6369430000195</v>
      </c>
      <c r="AC4" s="6">
        <f>'INPUT by product'!AC108</f>
        <v>-24966.820424999984</v>
      </c>
      <c r="AD4" s="6">
        <f>'INPUT by product'!AD108</f>
        <v>-26927.095983999956</v>
      </c>
      <c r="AE4" s="6">
        <f>'INPUT by product'!AE108</f>
        <v>-25724.888745999953</v>
      </c>
      <c r="AF4" s="6">
        <f>'INPUT by product'!AF108</f>
        <v>-33534.001791999966</v>
      </c>
      <c r="AG4" s="6">
        <f>'INPUT by product'!AG108</f>
        <v>6114.5732369999751</v>
      </c>
      <c r="AI4" s="6">
        <f>'INPUT by product'!AI108</f>
        <v>460657.72758499999</v>
      </c>
      <c r="AJ4" s="6">
        <f>'INPUT by product'!AJ108</f>
        <v>512630.068478</v>
      </c>
      <c r="AK4" s="6">
        <f>'INPUT by product'!AK108</f>
        <v>546156.17842100002</v>
      </c>
      <c r="AL4" s="6">
        <f>'INPUT by product'!AL108</f>
        <v>603922.697376</v>
      </c>
      <c r="AM4" s="6">
        <f>'INPUT by product'!AM108</f>
        <v>670895.43429500004</v>
      </c>
      <c r="AN4" s="6">
        <f>'INPUT by product'!AN108</f>
        <v>697800.94313700008</v>
      </c>
      <c r="AO4" s="6">
        <f>'INPUT by product'!AO108</f>
        <v>613875.48101800005</v>
      </c>
      <c r="AP4" s="6">
        <f>'INPUT by product'!AP108</f>
        <v>676180.59156999993</v>
      </c>
      <c r="AQ4" s="6">
        <f>'INPUT by product'!AQ108</f>
        <v>766948.02602400002</v>
      </c>
      <c r="AR4" s="6">
        <f>'INPUT by product'!AR108</f>
        <v>758454.64041500003</v>
      </c>
    </row>
    <row r="5" spans="1:44" s="6" customFormat="1" x14ac:dyDescent="0.25">
      <c r="A5" s="6" t="str">
        <f>'INPUT by product'!A109</f>
        <v>Africa</v>
      </c>
      <c r="B5" s="6">
        <f>'INPUT by product'!B109</f>
        <v>10390.561752</v>
      </c>
      <c r="C5" s="6">
        <f>'INPUT by product'!C109</f>
        <v>11326.085874</v>
      </c>
      <c r="D5" s="6">
        <f>'INPUT by product'!D109</f>
        <v>10565.573258999999</v>
      </c>
      <c r="E5" s="6">
        <f>'INPUT by product'!E109</f>
        <v>11299.085078</v>
      </c>
      <c r="F5" s="6">
        <f>'INPUT by product'!F109</f>
        <v>12935.840050000001</v>
      </c>
      <c r="G5" s="6">
        <f>'INPUT by product'!G109</f>
        <v>13667.638869999999</v>
      </c>
      <c r="H5" s="6">
        <f>'INPUT by product'!H109</f>
        <v>11564.880525</v>
      </c>
      <c r="I5" s="6">
        <f>'INPUT by product'!I109</f>
        <v>11524.114468</v>
      </c>
      <c r="J5" s="6">
        <f>'INPUT by product'!J109</f>
        <v>12756.774613</v>
      </c>
      <c r="K5" s="6">
        <f>'INPUT by product'!K109</f>
        <v>11816.733831</v>
      </c>
      <c r="M5" s="6">
        <f>'INPUT by product'!M109</f>
        <v>3422.4171510000001</v>
      </c>
      <c r="N5" s="6">
        <f>'INPUT by product'!N109</f>
        <v>3861.690955</v>
      </c>
      <c r="O5" s="6">
        <f>'INPUT by product'!O109</f>
        <v>4006.466175</v>
      </c>
      <c r="P5" s="6">
        <f>'INPUT by product'!P109</f>
        <v>5155.3338090000007</v>
      </c>
      <c r="Q5" s="6">
        <f>'INPUT by product'!Q109</f>
        <v>6894.8575650000002</v>
      </c>
      <c r="R5" s="6">
        <f>'INPUT by product'!R109</f>
        <v>5946.9615990000002</v>
      </c>
      <c r="S5" s="6">
        <f>'INPUT by product'!S109</f>
        <v>5959.2641469999999</v>
      </c>
      <c r="T5" s="6">
        <f>'INPUT by product'!T109</f>
        <v>6728.4889620000004</v>
      </c>
      <c r="U5" s="6">
        <f>'INPUT by product'!U109</f>
        <v>7740.274386</v>
      </c>
      <c r="V5" s="6">
        <f>'INPUT by product'!V109</f>
        <v>9291.8643830000001</v>
      </c>
      <c r="X5" s="6">
        <f>'INPUT by product'!X109</f>
        <v>6968.144601</v>
      </c>
      <c r="Y5" s="6">
        <f>'INPUT by product'!Y109</f>
        <v>7464.3949190000003</v>
      </c>
      <c r="Z5" s="6">
        <f>'INPUT by product'!Z109</f>
        <v>6559.1070839999993</v>
      </c>
      <c r="AA5" s="6">
        <f>'INPUT by product'!AA109</f>
        <v>6143.7512689999994</v>
      </c>
      <c r="AB5" s="6">
        <f>'INPUT by product'!AB109</f>
        <v>6040.9824850000005</v>
      </c>
      <c r="AC5" s="6">
        <f>'INPUT by product'!AC109</f>
        <v>7720.6772709999987</v>
      </c>
      <c r="AD5" s="6">
        <f>'INPUT by product'!AD109</f>
        <v>5605.6163780000006</v>
      </c>
      <c r="AE5" s="6">
        <f>'INPUT by product'!AE109</f>
        <v>4795.6255059999994</v>
      </c>
      <c r="AF5" s="6">
        <f>'INPUT by product'!AF109</f>
        <v>5016.5002269999995</v>
      </c>
      <c r="AG5" s="6">
        <f>'INPUT by product'!AG109</f>
        <v>2524.8694479999995</v>
      </c>
      <c r="AI5" s="6">
        <f>'INPUT by product'!AI109</f>
        <v>13812.978902999999</v>
      </c>
      <c r="AJ5" s="6">
        <f>'INPUT by product'!AJ109</f>
        <v>15187.776829</v>
      </c>
      <c r="AK5" s="6">
        <f>'INPUT by product'!AK109</f>
        <v>14572.039433999998</v>
      </c>
      <c r="AL5" s="6">
        <f>'INPUT by product'!AL109</f>
        <v>16454.418887</v>
      </c>
      <c r="AM5" s="6">
        <f>'INPUT by product'!AM109</f>
        <v>19830.697615000001</v>
      </c>
      <c r="AN5" s="6">
        <f>'INPUT by product'!AN109</f>
        <v>19614.600468999997</v>
      </c>
      <c r="AO5" s="6">
        <f>'INPUT by product'!AO109</f>
        <v>17524.144672000002</v>
      </c>
      <c r="AP5" s="6">
        <f>'INPUT by product'!AP109</f>
        <v>18252.603429999999</v>
      </c>
      <c r="AQ5" s="6">
        <f>'INPUT by product'!AQ109</f>
        <v>20497.048998999999</v>
      </c>
      <c r="AR5" s="6">
        <f>'INPUT by product'!AR109</f>
        <v>21108.598213999998</v>
      </c>
    </row>
    <row r="6" spans="1:44" s="6" customFormat="1" x14ac:dyDescent="0.25">
      <c r="A6" s="6" t="str">
        <f>'INPUT by product'!A110</f>
        <v>CEN-SAD</v>
      </c>
      <c r="B6" s="6">
        <f>'INPUT by product'!B110</f>
        <v>7739.9884730000003</v>
      </c>
      <c r="C6" s="6">
        <f>'INPUT by product'!C110</f>
        <v>8406.7199409999994</v>
      </c>
      <c r="D6" s="6">
        <f>'INPUT by product'!D110</f>
        <v>8117.965897</v>
      </c>
      <c r="E6" s="6">
        <f>'INPUT by product'!E110</f>
        <v>8814.0378130000008</v>
      </c>
      <c r="F6" s="6">
        <f>'INPUT by product'!F110</f>
        <v>10215.698265000001</v>
      </c>
      <c r="G6" s="6">
        <f>'INPUT by product'!G110</f>
        <v>11094.506096000001</v>
      </c>
      <c r="H6" s="6">
        <f>'INPUT by product'!H110</f>
        <v>9276.5888859999995</v>
      </c>
      <c r="I6" s="6">
        <f>'INPUT by product'!I110</f>
        <v>9514.6796520000007</v>
      </c>
      <c r="J6" s="6">
        <f>'INPUT by product'!J110</f>
        <v>10507.396547999997</v>
      </c>
      <c r="K6" s="6">
        <f>'INPUT by product'!K110</f>
        <v>9570.6243849999992</v>
      </c>
      <c r="M6" s="6">
        <f>'INPUT by product'!M110</f>
        <v>2083.9966249999998</v>
      </c>
      <c r="N6" s="6">
        <f>'INPUT by product'!N110</f>
        <v>2220.6114520000001</v>
      </c>
      <c r="O6" s="6">
        <f>'INPUT by product'!O110</f>
        <v>2217.729816</v>
      </c>
      <c r="P6" s="6">
        <f>'INPUT by product'!P110</f>
        <v>2536.625477</v>
      </c>
      <c r="Q6" s="6">
        <f>'INPUT by product'!Q110</f>
        <v>3893.2370569999998</v>
      </c>
      <c r="R6" s="6">
        <f>'INPUT by product'!R110</f>
        <v>3102.5748519999997</v>
      </c>
      <c r="S6" s="6">
        <f>'INPUT by product'!S110</f>
        <v>3151.4185820000002</v>
      </c>
      <c r="T6" s="6">
        <f>'INPUT by product'!T110</f>
        <v>3461.4122050000005</v>
      </c>
      <c r="U6" s="6">
        <f>'INPUT by product'!U110</f>
        <v>3873.9994539999989</v>
      </c>
      <c r="V6" s="6">
        <f>'INPUT by product'!V110</f>
        <v>5393.7648470000004</v>
      </c>
      <c r="X6" s="6">
        <f>'INPUT by product'!X110</f>
        <v>5655.9918480000006</v>
      </c>
      <c r="Y6" s="6">
        <f>'INPUT by product'!Y110</f>
        <v>6186.1084889999993</v>
      </c>
      <c r="Z6" s="6">
        <f>'INPUT by product'!Z110</f>
        <v>5900.236081</v>
      </c>
      <c r="AA6" s="6">
        <f>'INPUT by product'!AA110</f>
        <v>6277.4123360000012</v>
      </c>
      <c r="AB6" s="6">
        <f>'INPUT by product'!AB110</f>
        <v>6322.4612080000006</v>
      </c>
      <c r="AC6" s="6">
        <f>'INPUT by product'!AC110</f>
        <v>7991.9312440000012</v>
      </c>
      <c r="AD6" s="6">
        <f>'INPUT by product'!AD110</f>
        <v>6125.1703039999993</v>
      </c>
      <c r="AE6" s="6">
        <f>'INPUT by product'!AE110</f>
        <v>6053.2674470000002</v>
      </c>
      <c r="AF6" s="6">
        <f>'INPUT by product'!AF110</f>
        <v>6633.3970939999981</v>
      </c>
      <c r="AG6" s="6">
        <f>'INPUT by product'!AG110</f>
        <v>4176.8595379999988</v>
      </c>
      <c r="AI6" s="6">
        <f>'INPUT by product'!AI110</f>
        <v>9823.985098000001</v>
      </c>
      <c r="AJ6" s="6">
        <f>'INPUT by product'!AJ110</f>
        <v>10627.331393</v>
      </c>
      <c r="AK6" s="6">
        <f>'INPUT by product'!AK110</f>
        <v>10335.695713000001</v>
      </c>
      <c r="AL6" s="6">
        <f>'INPUT by product'!AL110</f>
        <v>11350.66329</v>
      </c>
      <c r="AM6" s="6">
        <f>'INPUT by product'!AM110</f>
        <v>14108.935322000001</v>
      </c>
      <c r="AN6" s="6">
        <f>'INPUT by product'!AN110</f>
        <v>14197.080948000001</v>
      </c>
      <c r="AO6" s="6">
        <f>'INPUT by product'!AO110</f>
        <v>12428.007468</v>
      </c>
      <c r="AP6" s="6">
        <f>'INPUT by product'!AP110</f>
        <v>12976.091857000001</v>
      </c>
      <c r="AQ6" s="6">
        <f>'INPUT by product'!AQ110</f>
        <v>14381.396001999996</v>
      </c>
      <c r="AR6" s="6">
        <f>'INPUT by product'!AR110</f>
        <v>14964.389232</v>
      </c>
    </row>
    <row r="7" spans="1:44" s="6" customFormat="1" x14ac:dyDescent="0.25">
      <c r="A7" s="6" t="str">
        <f>'INPUT by product'!A111</f>
        <v>COMESA</v>
      </c>
      <c r="B7" s="6">
        <f>'INPUT by product'!B111</f>
        <v>2550.0462719999991</v>
      </c>
      <c r="C7" s="6">
        <f>'INPUT by product'!C111</f>
        <v>3044.1067330000005</v>
      </c>
      <c r="D7" s="6">
        <f>'INPUT by product'!D111</f>
        <v>2785.4604630000003</v>
      </c>
      <c r="E7" s="6">
        <f>'INPUT by product'!E111</f>
        <v>3197.894096</v>
      </c>
      <c r="F7" s="6">
        <f>'INPUT by product'!F111</f>
        <v>3606.7451419999993</v>
      </c>
      <c r="G7" s="6">
        <f>'INPUT by product'!G111</f>
        <v>3837.8333349999998</v>
      </c>
      <c r="H7" s="6">
        <f>'INPUT by product'!H111</f>
        <v>3340.6509099999994</v>
      </c>
      <c r="I7" s="6">
        <f>'INPUT by product'!I111</f>
        <v>3218.5549710000005</v>
      </c>
      <c r="J7" s="6">
        <f>'INPUT by product'!J111</f>
        <v>3663.4167649999995</v>
      </c>
      <c r="K7" s="6">
        <f>'INPUT by product'!K111</f>
        <v>3526.4762749999995</v>
      </c>
      <c r="M7" s="6">
        <f>'INPUT by product'!M111</f>
        <v>554.99485600000003</v>
      </c>
      <c r="N7" s="6">
        <f>'INPUT by product'!N111</f>
        <v>731.49819700000023</v>
      </c>
      <c r="O7" s="6">
        <f>'INPUT by product'!O111</f>
        <v>818.01046699999995</v>
      </c>
      <c r="P7" s="6">
        <f>'INPUT by product'!P111</f>
        <v>1131.949791</v>
      </c>
      <c r="Q7" s="6">
        <f>'INPUT by product'!Q111</f>
        <v>1683.6309680000002</v>
      </c>
      <c r="R7" s="6">
        <f>'INPUT by product'!R111</f>
        <v>1572.4594589999999</v>
      </c>
      <c r="S7" s="6">
        <f>'INPUT by product'!S111</f>
        <v>1851.2865419999998</v>
      </c>
      <c r="T7" s="6">
        <f>'INPUT by product'!T111</f>
        <v>2050.061205</v>
      </c>
      <c r="U7" s="6">
        <f>'INPUT by product'!U111</f>
        <v>2306.016138</v>
      </c>
      <c r="V7" s="6">
        <f>'INPUT by product'!V111</f>
        <v>3321.4252839999999</v>
      </c>
      <c r="X7" s="6">
        <f>'INPUT by product'!X111</f>
        <v>1995.0514159999991</v>
      </c>
      <c r="Y7" s="6">
        <f>'INPUT by product'!Y111</f>
        <v>2312.6085360000002</v>
      </c>
      <c r="Z7" s="6">
        <f>'INPUT by product'!Z111</f>
        <v>1967.4499960000003</v>
      </c>
      <c r="AA7" s="6">
        <f>'INPUT by product'!AA111</f>
        <v>2065.944305</v>
      </c>
      <c r="AB7" s="6">
        <f>'INPUT by product'!AB111</f>
        <v>1923.1141739999991</v>
      </c>
      <c r="AC7" s="6">
        <f>'INPUT by product'!AC111</f>
        <v>2265.3738759999997</v>
      </c>
      <c r="AD7" s="6">
        <f>'INPUT by product'!AD111</f>
        <v>1489.3643679999996</v>
      </c>
      <c r="AE7" s="6">
        <f>'INPUT by product'!AE111</f>
        <v>1168.4937660000005</v>
      </c>
      <c r="AF7" s="6">
        <f>'INPUT by product'!AF111</f>
        <v>1357.4006269999995</v>
      </c>
      <c r="AG7" s="6">
        <f>'INPUT by product'!AG111</f>
        <v>205.05099099999961</v>
      </c>
      <c r="AI7" s="6">
        <f>'INPUT by product'!AI111</f>
        <v>3105.0411279999989</v>
      </c>
      <c r="AJ7" s="6">
        <f>'INPUT by product'!AJ111</f>
        <v>3775.6049300000009</v>
      </c>
      <c r="AK7" s="6">
        <f>'INPUT by product'!AK111</f>
        <v>3603.4709300000004</v>
      </c>
      <c r="AL7" s="6">
        <f>'INPUT by product'!AL111</f>
        <v>4329.843887</v>
      </c>
      <c r="AM7" s="6">
        <f>'INPUT by product'!AM111</f>
        <v>5290.3761099999992</v>
      </c>
      <c r="AN7" s="6">
        <f>'INPUT by product'!AN111</f>
        <v>5410.292794</v>
      </c>
      <c r="AO7" s="6">
        <f>'INPUT by product'!AO111</f>
        <v>5191.9374519999992</v>
      </c>
      <c r="AP7" s="6">
        <f>'INPUT by product'!AP111</f>
        <v>5268.6161760000005</v>
      </c>
      <c r="AQ7" s="6">
        <f>'INPUT by product'!AQ111</f>
        <v>5969.432902999999</v>
      </c>
      <c r="AR7" s="6">
        <f>'INPUT by product'!AR111</f>
        <v>6847.9015589999999</v>
      </c>
    </row>
    <row r="8" spans="1:44" s="6" customFormat="1" x14ac:dyDescent="0.25">
      <c r="A8" s="6" t="str">
        <f>'INPUT by product'!A112</f>
        <v>EAC</v>
      </c>
      <c r="B8" s="6">
        <f>'INPUT by product'!B112</f>
        <v>218.42695599999999</v>
      </c>
      <c r="C8" s="6">
        <f>'INPUT by product'!C112</f>
        <v>321.09057100000001</v>
      </c>
      <c r="D8" s="6">
        <f>'INPUT by product'!D112</f>
        <v>315.05334099999999</v>
      </c>
      <c r="E8" s="6">
        <f>'INPUT by product'!E112</f>
        <v>299.72715799999997</v>
      </c>
      <c r="F8" s="6">
        <f>'INPUT by product'!F112</f>
        <v>281.82502400000004</v>
      </c>
      <c r="G8" s="6">
        <f>'INPUT by product'!G112</f>
        <v>279.79713299999997</v>
      </c>
      <c r="H8" s="6">
        <f>'INPUT by product'!H112</f>
        <v>221.41654600000004</v>
      </c>
      <c r="I8" s="6">
        <f>'INPUT by product'!I112</f>
        <v>233.721958</v>
      </c>
      <c r="J8" s="6">
        <f>'INPUT by product'!J112</f>
        <v>305.51637699999998</v>
      </c>
      <c r="K8" s="6">
        <f>'INPUT by product'!K112</f>
        <v>293.00383999999997</v>
      </c>
      <c r="M8" s="6">
        <f>'INPUT by product'!M112</f>
        <v>92.501407</v>
      </c>
      <c r="N8" s="6">
        <f>'INPUT by product'!N112</f>
        <v>112.06829500000001</v>
      </c>
      <c r="O8" s="6">
        <f>'INPUT by product'!O112</f>
        <v>124.69712999999999</v>
      </c>
      <c r="P8" s="6">
        <f>'INPUT by product'!P112</f>
        <v>151.08913100000001</v>
      </c>
      <c r="Q8" s="6">
        <f>'INPUT by product'!Q112</f>
        <v>223.151533</v>
      </c>
      <c r="R8" s="6">
        <f>'INPUT by product'!R112</f>
        <v>263.78294300000005</v>
      </c>
      <c r="S8" s="6">
        <f>'INPUT by product'!S112</f>
        <v>242.38702599999999</v>
      </c>
      <c r="T8" s="6">
        <f>'INPUT by product'!T112</f>
        <v>315.12471899999991</v>
      </c>
      <c r="U8" s="6">
        <f>'INPUT by product'!U112</f>
        <v>312.10316700000004</v>
      </c>
      <c r="V8" s="6">
        <f>'INPUT by product'!V112</f>
        <v>395.15255999999999</v>
      </c>
      <c r="X8" s="6">
        <f>'INPUT by product'!X112</f>
        <v>125.92554899999999</v>
      </c>
      <c r="Y8" s="6">
        <f>'INPUT by product'!Y112</f>
        <v>209.02227600000001</v>
      </c>
      <c r="Z8" s="6">
        <f>'INPUT by product'!Z112</f>
        <v>190.356211</v>
      </c>
      <c r="AA8" s="6">
        <f>'INPUT by product'!AA112</f>
        <v>148.63802699999997</v>
      </c>
      <c r="AB8" s="6">
        <f>'INPUT by product'!AB112</f>
        <v>58.673491000000041</v>
      </c>
      <c r="AC8" s="6">
        <f>'INPUT by product'!AC112</f>
        <v>16.014189999999928</v>
      </c>
      <c r="AD8" s="6">
        <f>'INPUT by product'!AD112</f>
        <v>-20.970479999999952</v>
      </c>
      <c r="AE8" s="6">
        <f>'INPUT by product'!AE112</f>
        <v>-81.402760999999913</v>
      </c>
      <c r="AF8" s="6">
        <f>'INPUT by product'!AF112</f>
        <v>-6.5867900000000645</v>
      </c>
      <c r="AG8" s="6">
        <f>'INPUT by product'!AG112</f>
        <v>-102.14872000000003</v>
      </c>
      <c r="AI8" s="6">
        <f>'INPUT by product'!AI112</f>
        <v>310.92836299999999</v>
      </c>
      <c r="AJ8" s="6">
        <f>'INPUT by product'!AJ112</f>
        <v>433.15886599999999</v>
      </c>
      <c r="AK8" s="6">
        <f>'INPUT by product'!AK112</f>
        <v>439.75047099999995</v>
      </c>
      <c r="AL8" s="6">
        <f>'INPUT by product'!AL112</f>
        <v>450.81628899999998</v>
      </c>
      <c r="AM8" s="6">
        <f>'INPUT by product'!AM112</f>
        <v>504.97655700000007</v>
      </c>
      <c r="AN8" s="6">
        <f>'INPUT by product'!AN112</f>
        <v>543.58007599999996</v>
      </c>
      <c r="AO8" s="6">
        <f>'INPUT by product'!AO112</f>
        <v>463.80357200000003</v>
      </c>
      <c r="AP8" s="6">
        <f>'INPUT by product'!AP112</f>
        <v>548.84667699999989</v>
      </c>
      <c r="AQ8" s="6">
        <f>'INPUT by product'!AQ112</f>
        <v>617.61954400000002</v>
      </c>
      <c r="AR8" s="6">
        <f>'INPUT by product'!AR112</f>
        <v>688.15639999999996</v>
      </c>
    </row>
    <row r="9" spans="1:44" s="6" customFormat="1" x14ac:dyDescent="0.25">
      <c r="A9" s="6" t="str">
        <f>'INPUT by product'!A113</f>
        <v>ECCAS</v>
      </c>
      <c r="B9" s="6">
        <f>'INPUT by product'!B113</f>
        <v>4.2878760000000007</v>
      </c>
      <c r="C9" s="6">
        <f>'INPUT by product'!C113</f>
        <v>4.2102370000000002</v>
      </c>
      <c r="D9" s="6">
        <f>'INPUT by product'!D113</f>
        <v>4.6132080000000002</v>
      </c>
      <c r="E9" s="6">
        <f>'INPUT by product'!E113</f>
        <v>4.785391999999999</v>
      </c>
      <c r="F9" s="6">
        <f>'INPUT by product'!F113</f>
        <v>5.3378489999999994</v>
      </c>
      <c r="G9" s="6">
        <f>'INPUT by product'!G113</f>
        <v>5.1599299999999992</v>
      </c>
      <c r="H9" s="6">
        <f>'INPUT by product'!H113</f>
        <v>4.6302979999999998</v>
      </c>
      <c r="I9" s="6">
        <f>'INPUT by product'!I113</f>
        <v>4.6797469999999999</v>
      </c>
      <c r="J9" s="6">
        <f>'INPUT by product'!J113</f>
        <v>4.3476559999999989</v>
      </c>
      <c r="K9" s="6">
        <f>'INPUT by product'!K113</f>
        <v>3.9727319999999997</v>
      </c>
      <c r="M9" s="6">
        <f>'INPUT by product'!M113</f>
        <v>105.97592900000004</v>
      </c>
      <c r="N9" s="6">
        <f>'INPUT by product'!N113</f>
        <v>115.64553600000002</v>
      </c>
      <c r="O9" s="6">
        <f>'INPUT by product'!O113</f>
        <v>135.16893800000003</v>
      </c>
      <c r="P9" s="6">
        <f>'INPUT by product'!P113</f>
        <v>160.72547499999996</v>
      </c>
      <c r="Q9" s="6">
        <f>'INPUT by product'!Q113</f>
        <v>231.87407400000001</v>
      </c>
      <c r="R9" s="6">
        <f>'INPUT by product'!R113</f>
        <v>319.58101100000005</v>
      </c>
      <c r="S9" s="6">
        <f>'INPUT by product'!S113</f>
        <v>285.496128</v>
      </c>
      <c r="T9" s="6">
        <f>'INPUT by product'!T113</f>
        <v>283.118604</v>
      </c>
      <c r="U9" s="6">
        <f>'INPUT by product'!U113</f>
        <v>302.78483699999998</v>
      </c>
      <c r="V9" s="6">
        <f>'INPUT by product'!V113</f>
        <v>488.66792999999996</v>
      </c>
      <c r="X9" s="6">
        <f>'INPUT by product'!X113</f>
        <v>-101.68805300000004</v>
      </c>
      <c r="Y9" s="6">
        <f>'INPUT by product'!Y113</f>
        <v>-111.43529900000001</v>
      </c>
      <c r="Z9" s="6">
        <f>'INPUT by product'!Z113</f>
        <v>-130.55573000000004</v>
      </c>
      <c r="AA9" s="6">
        <f>'INPUT by product'!AA113</f>
        <v>-155.94008299999996</v>
      </c>
      <c r="AB9" s="6">
        <f>'INPUT by product'!AB113</f>
        <v>-226.536225</v>
      </c>
      <c r="AC9" s="6">
        <f>'INPUT by product'!AC113</f>
        <v>-314.42108100000007</v>
      </c>
      <c r="AD9" s="6">
        <f>'INPUT by product'!AD113</f>
        <v>-280.86583000000002</v>
      </c>
      <c r="AE9" s="6">
        <f>'INPUT by product'!AE113</f>
        <v>-278.43885699999998</v>
      </c>
      <c r="AF9" s="6">
        <f>'INPUT by product'!AF113</f>
        <v>-298.43718100000001</v>
      </c>
      <c r="AG9" s="6">
        <f>'INPUT by product'!AG113</f>
        <v>-484.69519799999995</v>
      </c>
      <c r="AI9" s="6">
        <f>'INPUT by product'!AI113</f>
        <v>110.26380500000003</v>
      </c>
      <c r="AJ9" s="6">
        <f>'INPUT by product'!AJ113</f>
        <v>119.85577300000003</v>
      </c>
      <c r="AK9" s="6">
        <f>'INPUT by product'!AK113</f>
        <v>139.78214600000001</v>
      </c>
      <c r="AL9" s="6">
        <f>'INPUT by product'!AL113</f>
        <v>165.51086699999996</v>
      </c>
      <c r="AM9" s="6">
        <f>'INPUT by product'!AM113</f>
        <v>237.21192300000001</v>
      </c>
      <c r="AN9" s="6">
        <f>'INPUT by product'!AN113</f>
        <v>324.74094100000002</v>
      </c>
      <c r="AO9" s="6">
        <f>'INPUT by product'!AO113</f>
        <v>290.12642599999998</v>
      </c>
      <c r="AP9" s="6">
        <f>'INPUT by product'!AP113</f>
        <v>287.79835100000003</v>
      </c>
      <c r="AQ9" s="6">
        <f>'INPUT by product'!AQ113</f>
        <v>307.13249299999995</v>
      </c>
      <c r="AR9" s="6">
        <f>'INPUT by product'!AR113</f>
        <v>492.64066199999996</v>
      </c>
    </row>
    <row r="10" spans="1:44" s="6" customFormat="1" x14ac:dyDescent="0.25">
      <c r="A10" s="6" t="str">
        <f>'INPUT by product'!A114</f>
        <v>ECOWAS</v>
      </c>
      <c r="B10" s="6">
        <f>'INPUT by product'!B114</f>
        <v>32.544447000000005</v>
      </c>
      <c r="C10" s="6">
        <f>'INPUT by product'!C114</f>
        <v>31.460581000000005</v>
      </c>
      <c r="D10" s="6">
        <f>'INPUT by product'!D114</f>
        <v>31.930581999999994</v>
      </c>
      <c r="E10" s="6">
        <f>'INPUT by product'!E114</f>
        <v>34.532326000000005</v>
      </c>
      <c r="F10" s="6">
        <f>'INPUT by product'!F114</f>
        <v>42.710408999999999</v>
      </c>
      <c r="G10" s="6">
        <f>'INPUT by product'!G114</f>
        <v>24.535582000000002</v>
      </c>
      <c r="H10" s="6">
        <f>'INPUT by product'!H114</f>
        <v>22.624063000000003</v>
      </c>
      <c r="I10" s="6">
        <f>'INPUT by product'!I114</f>
        <v>18.627016000000001</v>
      </c>
      <c r="J10" s="6">
        <f>'INPUT by product'!J114</f>
        <v>33.801178000000007</v>
      </c>
      <c r="K10" s="6">
        <f>'INPUT by product'!K114</f>
        <v>25.246909000000002</v>
      </c>
      <c r="M10" s="6">
        <f>'INPUT by product'!M114</f>
        <v>418.70839600000005</v>
      </c>
      <c r="N10" s="6">
        <f>'INPUT by product'!N114</f>
        <v>358.27592400000003</v>
      </c>
      <c r="O10" s="6">
        <f>'INPUT by product'!O114</f>
        <v>364.31601799999993</v>
      </c>
      <c r="P10" s="6">
        <f>'INPUT by product'!P114</f>
        <v>359.39308099999994</v>
      </c>
      <c r="Q10" s="6">
        <f>'INPUT by product'!Q114</f>
        <v>1120.0900670000001</v>
      </c>
      <c r="R10" s="6">
        <f>'INPUT by product'!R114</f>
        <v>719.52037300000006</v>
      </c>
      <c r="S10" s="6">
        <f>'INPUT by product'!S114</f>
        <v>654.69457499999999</v>
      </c>
      <c r="T10" s="6">
        <f>'INPUT by product'!T114</f>
        <v>689.89426400000002</v>
      </c>
      <c r="U10" s="6">
        <f>'INPUT by product'!U114</f>
        <v>889.906295</v>
      </c>
      <c r="V10" s="6">
        <f>'INPUT by product'!V114</f>
        <v>1363.088972</v>
      </c>
      <c r="X10" s="6">
        <f>'INPUT by product'!X114</f>
        <v>-386.16394900000006</v>
      </c>
      <c r="Y10" s="6">
        <f>'INPUT by product'!Y114</f>
        <v>-326.81534300000004</v>
      </c>
      <c r="Z10" s="6">
        <f>'INPUT by product'!Z114</f>
        <v>-332.38543599999991</v>
      </c>
      <c r="AA10" s="6">
        <f>'INPUT by product'!AA114</f>
        <v>-324.86075499999993</v>
      </c>
      <c r="AB10" s="6">
        <f>'INPUT by product'!AB114</f>
        <v>-1077.3796580000001</v>
      </c>
      <c r="AC10" s="6">
        <f>'INPUT by product'!AC114</f>
        <v>-694.98479100000009</v>
      </c>
      <c r="AD10" s="6">
        <f>'INPUT by product'!AD114</f>
        <v>-632.07051200000001</v>
      </c>
      <c r="AE10" s="6">
        <f>'INPUT by product'!AE114</f>
        <v>-671.267248</v>
      </c>
      <c r="AF10" s="6">
        <f>'INPUT by product'!AF114</f>
        <v>-856.10511699999995</v>
      </c>
      <c r="AG10" s="6">
        <f>'INPUT by product'!AG114</f>
        <v>-1337.8420630000001</v>
      </c>
      <c r="AI10" s="6">
        <f>'INPUT by product'!AI114</f>
        <v>451.25284300000004</v>
      </c>
      <c r="AJ10" s="6">
        <f>'INPUT by product'!AJ114</f>
        <v>389.73650500000002</v>
      </c>
      <c r="AK10" s="6">
        <f>'INPUT by product'!AK114</f>
        <v>396.24659999999994</v>
      </c>
      <c r="AL10" s="6">
        <f>'INPUT by product'!AL114</f>
        <v>393.92540699999995</v>
      </c>
      <c r="AM10" s="6">
        <f>'INPUT by product'!AM114</f>
        <v>1162.8004760000001</v>
      </c>
      <c r="AN10" s="6">
        <f>'INPUT by product'!AN114</f>
        <v>744.05595500000004</v>
      </c>
      <c r="AO10" s="6">
        <f>'INPUT by product'!AO114</f>
        <v>677.31863799999996</v>
      </c>
      <c r="AP10" s="6">
        <f>'INPUT by product'!AP114</f>
        <v>708.52128000000005</v>
      </c>
      <c r="AQ10" s="6">
        <f>'INPUT by product'!AQ114</f>
        <v>923.70747300000005</v>
      </c>
      <c r="AR10" s="6">
        <f>'INPUT by product'!AR114</f>
        <v>1388.335881</v>
      </c>
    </row>
    <row r="11" spans="1:44" s="6" customFormat="1" x14ac:dyDescent="0.25">
      <c r="A11" s="6" t="str">
        <f>'INPUT by product'!A115</f>
        <v>IGAD</v>
      </c>
      <c r="B11" s="6">
        <f>'INPUT by product'!B115</f>
        <v>215.76744099999996</v>
      </c>
      <c r="C11" s="6">
        <f>'INPUT by product'!C115</f>
        <v>317.52469899999994</v>
      </c>
      <c r="D11" s="6">
        <f>'INPUT by product'!D115</f>
        <v>295.98772200000002</v>
      </c>
      <c r="E11" s="6">
        <f>'INPUT by product'!E115</f>
        <v>298.743965</v>
      </c>
      <c r="F11" s="6">
        <f>'INPUT by product'!F115</f>
        <v>281.32978900000001</v>
      </c>
      <c r="G11" s="6">
        <f>'INPUT by product'!G115</f>
        <v>289.73382399999997</v>
      </c>
      <c r="H11" s="6">
        <f>'INPUT by product'!H115</f>
        <v>228.41823200000002</v>
      </c>
      <c r="I11" s="6">
        <f>'INPUT by product'!I115</f>
        <v>239.83770599999997</v>
      </c>
      <c r="J11" s="6">
        <f>'INPUT by product'!J115</f>
        <v>339.65120300000001</v>
      </c>
      <c r="K11" s="6">
        <f>'INPUT by product'!K115</f>
        <v>332.23351700000001</v>
      </c>
      <c r="M11" s="6">
        <f>'INPUT by product'!M115</f>
        <v>166.59074899999999</v>
      </c>
      <c r="N11" s="6">
        <f>'INPUT by product'!N115</f>
        <v>221.59279100000001</v>
      </c>
      <c r="O11" s="6">
        <f>'INPUT by product'!O115</f>
        <v>256.849378</v>
      </c>
      <c r="P11" s="6">
        <f>'INPUT by product'!P115</f>
        <v>332.44437199999999</v>
      </c>
      <c r="Q11" s="6">
        <f>'INPUT by product'!Q115</f>
        <v>405.96426000000008</v>
      </c>
      <c r="R11" s="6">
        <f>'INPUT by product'!R115</f>
        <v>429.58613300000002</v>
      </c>
      <c r="S11" s="6">
        <f>'INPUT by product'!S115</f>
        <v>443.31580000000002</v>
      </c>
      <c r="T11" s="6">
        <f>'INPUT by product'!T115</f>
        <v>512.76276899999993</v>
      </c>
      <c r="U11" s="6">
        <f>'INPUT by product'!U115</f>
        <v>618.84634000000005</v>
      </c>
      <c r="V11" s="6">
        <f>'INPUT by product'!V115</f>
        <v>690.37010499999997</v>
      </c>
      <c r="X11" s="6">
        <f>'INPUT by product'!X115</f>
        <v>49.176691999999974</v>
      </c>
      <c r="Y11" s="6">
        <f>'INPUT by product'!Y115</f>
        <v>95.931907999999936</v>
      </c>
      <c r="Z11" s="6">
        <f>'INPUT by product'!Z115</f>
        <v>39.138344000000018</v>
      </c>
      <c r="AA11" s="6">
        <f>'INPUT by product'!AA115</f>
        <v>-33.700406999999984</v>
      </c>
      <c r="AB11" s="6">
        <f>'INPUT by product'!AB115</f>
        <v>-124.63447100000008</v>
      </c>
      <c r="AC11" s="6">
        <f>'INPUT by product'!AC115</f>
        <v>-139.85230900000005</v>
      </c>
      <c r="AD11" s="6">
        <f>'INPUT by product'!AD115</f>
        <v>-214.89756800000001</v>
      </c>
      <c r="AE11" s="6">
        <f>'INPUT by product'!AE115</f>
        <v>-272.92506299999997</v>
      </c>
      <c r="AF11" s="6">
        <f>'INPUT by product'!AF115</f>
        <v>-279.19513700000005</v>
      </c>
      <c r="AG11" s="6">
        <f>'INPUT by product'!AG115</f>
        <v>-358.13658799999996</v>
      </c>
      <c r="AI11" s="6">
        <f>'INPUT by product'!AI115</f>
        <v>382.35818999999992</v>
      </c>
      <c r="AJ11" s="6">
        <f>'INPUT by product'!AJ115</f>
        <v>539.11748999999998</v>
      </c>
      <c r="AK11" s="6">
        <f>'INPUT by product'!AK115</f>
        <v>552.83709999999996</v>
      </c>
      <c r="AL11" s="6">
        <f>'INPUT by product'!AL115</f>
        <v>631.18833700000005</v>
      </c>
      <c r="AM11" s="6">
        <f>'INPUT by product'!AM115</f>
        <v>687.29404900000009</v>
      </c>
      <c r="AN11" s="6">
        <f>'INPUT by product'!AN115</f>
        <v>719.31995699999993</v>
      </c>
      <c r="AO11" s="6">
        <f>'INPUT by product'!AO115</f>
        <v>671.73403200000007</v>
      </c>
      <c r="AP11" s="6">
        <f>'INPUT by product'!AP115</f>
        <v>752.60047499999996</v>
      </c>
      <c r="AQ11" s="6">
        <f>'INPUT by product'!AQ115</f>
        <v>958.49754300000006</v>
      </c>
      <c r="AR11" s="6">
        <f>'INPUT by product'!AR115</f>
        <v>1022.603622</v>
      </c>
    </row>
    <row r="12" spans="1:44" s="6" customFormat="1" x14ac:dyDescent="0.25">
      <c r="A12" s="6" t="str">
        <f>'INPUT by product'!A116</f>
        <v>SADC</v>
      </c>
      <c r="B12" s="6">
        <f>'INPUT by product'!B116</f>
        <v>2641.4474369999998</v>
      </c>
      <c r="C12" s="6">
        <f>'INPUT by product'!C116</f>
        <v>2905.9532079999999</v>
      </c>
      <c r="D12" s="6">
        <f>'INPUT by product'!D116</f>
        <v>2433.9134430000004</v>
      </c>
      <c r="E12" s="6">
        <f>'INPUT by product'!E116</f>
        <v>2472.7784150000002</v>
      </c>
      <c r="F12" s="6">
        <f>'INPUT by product'!F116</f>
        <v>2707.2612049999989</v>
      </c>
      <c r="G12" s="6">
        <f>'INPUT by product'!G116</f>
        <v>2546.4867769999996</v>
      </c>
      <c r="H12" s="6">
        <f>'INPUT by product'!H116</f>
        <v>2273.4595530000001</v>
      </c>
      <c r="I12" s="6">
        <f>'INPUT by product'!I116</f>
        <v>1991.151077</v>
      </c>
      <c r="J12" s="6">
        <f>'INPUT by product'!J116</f>
        <v>2195.6360239999999</v>
      </c>
      <c r="K12" s="6">
        <f>'INPUT by product'!K116</f>
        <v>2188.2300409999998</v>
      </c>
      <c r="M12" s="6">
        <f>'INPUT by product'!M116</f>
        <v>1004.4165829999999</v>
      </c>
      <c r="N12" s="6">
        <f>'INPUT by product'!N116</f>
        <v>1260.5654910000001</v>
      </c>
      <c r="O12" s="6">
        <f>'INPUT by product'!O116</f>
        <v>1371.2618339999999</v>
      </c>
      <c r="P12" s="6">
        <f>'INPUT by product'!P116</f>
        <v>2062.0791899999995</v>
      </c>
      <c r="Q12" s="6">
        <f>'INPUT by product'!Q116</f>
        <v>2338.2677650000001</v>
      </c>
      <c r="R12" s="6">
        <f>'INPUT by product'!R116</f>
        <v>2162.3591190000002</v>
      </c>
      <c r="S12" s="6">
        <f>'INPUT by product'!S116</f>
        <v>2125.0354170000001</v>
      </c>
      <c r="T12" s="6">
        <f>'INPUT by product'!T116</f>
        <v>2632.8371789999997</v>
      </c>
      <c r="U12" s="6">
        <f>'INPUT by product'!U116</f>
        <v>3166.2413309999997</v>
      </c>
      <c r="V12" s="6">
        <f>'INPUT by product'!V116</f>
        <v>3267.52286</v>
      </c>
      <c r="X12" s="6">
        <f>'INPUT by product'!X116</f>
        <v>1637.0308539999999</v>
      </c>
      <c r="Y12" s="6">
        <f>'INPUT by product'!Y116</f>
        <v>1645.3877169999998</v>
      </c>
      <c r="Z12" s="6">
        <f>'INPUT by product'!Z116</f>
        <v>1062.6516090000005</v>
      </c>
      <c r="AA12" s="6">
        <f>'INPUT by product'!AA116</f>
        <v>410.69922500000075</v>
      </c>
      <c r="AB12" s="6">
        <f>'INPUT by product'!AB116</f>
        <v>368.99343999999883</v>
      </c>
      <c r="AC12" s="6">
        <f>'INPUT by product'!AC116</f>
        <v>384.12765799999943</v>
      </c>
      <c r="AD12" s="6">
        <f>'INPUT by product'!AD116</f>
        <v>148.42413600000009</v>
      </c>
      <c r="AE12" s="6">
        <f>'INPUT by product'!AE116</f>
        <v>-641.68610199999966</v>
      </c>
      <c r="AF12" s="6">
        <f>'INPUT by product'!AF116</f>
        <v>-970.60530699999981</v>
      </c>
      <c r="AG12" s="6">
        <f>'INPUT by product'!AG116</f>
        <v>-1079.2928190000002</v>
      </c>
      <c r="AI12" s="6">
        <f>'INPUT by product'!AI116</f>
        <v>3645.86402</v>
      </c>
      <c r="AJ12" s="6">
        <f>'INPUT by product'!AJ116</f>
        <v>4166.5186990000002</v>
      </c>
      <c r="AK12" s="6">
        <f>'INPUT by product'!AK116</f>
        <v>3805.1752770000003</v>
      </c>
      <c r="AL12" s="6">
        <f>'INPUT by product'!AL116</f>
        <v>4534.8576049999992</v>
      </c>
      <c r="AM12" s="6">
        <f>'INPUT by product'!AM116</f>
        <v>5045.5289699999994</v>
      </c>
      <c r="AN12" s="6">
        <f>'INPUT by product'!AN116</f>
        <v>4708.8458959999998</v>
      </c>
      <c r="AO12" s="6">
        <f>'INPUT by product'!AO116</f>
        <v>4398.4949699999997</v>
      </c>
      <c r="AP12" s="6">
        <f>'INPUT by product'!AP116</f>
        <v>4623.9882559999996</v>
      </c>
      <c r="AQ12" s="6">
        <f>'INPUT by product'!AQ116</f>
        <v>5361.8773549999996</v>
      </c>
      <c r="AR12" s="6">
        <f>'INPUT by product'!AR116</f>
        <v>5455.7529009999998</v>
      </c>
    </row>
    <row r="15" spans="1:44" x14ac:dyDescent="0.25">
      <c r="B15" t="s">
        <v>62</v>
      </c>
      <c r="M15" t="s">
        <v>58</v>
      </c>
      <c r="X15" t="s">
        <v>58</v>
      </c>
      <c r="AI15" t="s">
        <v>58</v>
      </c>
    </row>
    <row r="16" spans="1:44" x14ac:dyDescent="0.25">
      <c r="B16" s="12">
        <v>2002</v>
      </c>
      <c r="C16" s="12">
        <v>2003</v>
      </c>
      <c r="D16" s="12">
        <v>2004</v>
      </c>
      <c r="E16" s="12">
        <v>2005</v>
      </c>
      <c r="F16" s="12">
        <v>2006</v>
      </c>
      <c r="G16" s="12">
        <v>2007</v>
      </c>
      <c r="H16" s="12">
        <v>2008</v>
      </c>
      <c r="I16" s="12">
        <v>2009</v>
      </c>
      <c r="J16" s="12">
        <v>2010</v>
      </c>
      <c r="K16" s="12">
        <v>2011</v>
      </c>
      <c r="M16" s="12">
        <v>2002</v>
      </c>
      <c r="N16" s="12">
        <v>2003</v>
      </c>
      <c r="O16" s="12">
        <v>2004</v>
      </c>
      <c r="P16" s="12">
        <v>2005</v>
      </c>
      <c r="Q16" s="12">
        <v>2006</v>
      </c>
      <c r="R16" s="12">
        <v>2007</v>
      </c>
      <c r="S16" s="12">
        <v>2008</v>
      </c>
      <c r="T16" s="12">
        <v>2009</v>
      </c>
      <c r="U16" s="12">
        <v>2010</v>
      </c>
      <c r="V16" s="12">
        <v>2011</v>
      </c>
      <c r="X16" s="12">
        <v>2002</v>
      </c>
      <c r="Y16" s="12">
        <v>2003</v>
      </c>
      <c r="Z16" s="12">
        <v>2004</v>
      </c>
      <c r="AA16" s="12">
        <v>2005</v>
      </c>
      <c r="AB16" s="12">
        <v>2006</v>
      </c>
      <c r="AC16" s="12">
        <v>2007</v>
      </c>
      <c r="AD16" s="12">
        <v>2008</v>
      </c>
      <c r="AE16" s="12">
        <v>2009</v>
      </c>
      <c r="AF16" s="12">
        <v>2010</v>
      </c>
      <c r="AG16" s="12">
        <v>2011</v>
      </c>
      <c r="AI16" s="12">
        <v>2002</v>
      </c>
      <c r="AJ16" s="12">
        <v>2003</v>
      </c>
      <c r="AK16" s="12">
        <v>2004</v>
      </c>
      <c r="AL16" s="12">
        <v>2005</v>
      </c>
      <c r="AM16" s="12">
        <v>2006</v>
      </c>
      <c r="AN16" s="12">
        <v>2007</v>
      </c>
      <c r="AO16" s="12">
        <v>2008</v>
      </c>
      <c r="AP16" s="12">
        <v>2009</v>
      </c>
      <c r="AQ16" s="12">
        <v>2010</v>
      </c>
      <c r="AR16" s="12">
        <v>2011</v>
      </c>
    </row>
    <row r="17" spans="1:44" s="14" customFormat="1" x14ac:dyDescent="0.25">
      <c r="A17" s="16" t="s">
        <v>6</v>
      </c>
      <c r="B17" s="14">
        <f t="shared" ref="B17:K17" si="0">B5/B$4</f>
        <v>4.7365273235661351E-2</v>
      </c>
      <c r="C17" s="14">
        <f t="shared" si="0"/>
        <v>4.622953908054879E-2</v>
      </c>
      <c r="D17" s="14">
        <f t="shared" si="0"/>
        <v>4.0114636815077605E-2</v>
      </c>
      <c r="E17" s="14">
        <f t="shared" si="0"/>
        <v>3.8447329195303359E-2</v>
      </c>
      <c r="F17" s="14">
        <f t="shared" si="0"/>
        <v>3.9054316245775676E-2</v>
      </c>
      <c r="G17" s="14">
        <f t="shared" si="0"/>
        <v>4.0627068124635811E-2</v>
      </c>
      <c r="H17" s="14">
        <f t="shared" si="0"/>
        <v>3.9406805844878795E-2</v>
      </c>
      <c r="I17" s="14">
        <f t="shared" si="0"/>
        <v>3.5433971653925797E-2</v>
      </c>
      <c r="J17" s="14">
        <f t="shared" si="0"/>
        <v>3.4787375729168395E-2</v>
      </c>
      <c r="K17" s="14">
        <f t="shared" si="0"/>
        <v>3.0910828267742635E-2</v>
      </c>
      <c r="M17" s="14">
        <f t="shared" ref="M17:V17" si="1">M5/M$4</f>
        <v>1.4184018770465634E-2</v>
      </c>
      <c r="N17" s="14">
        <f t="shared" si="1"/>
        <v>1.4429035513861096E-2</v>
      </c>
      <c r="O17" s="14">
        <f t="shared" si="1"/>
        <v>1.4168554966255704E-2</v>
      </c>
      <c r="P17" s="14">
        <f t="shared" si="1"/>
        <v>1.6628075486171134E-2</v>
      </c>
      <c r="Q17" s="14">
        <f t="shared" si="1"/>
        <v>2.0298782024172634E-2</v>
      </c>
      <c r="R17" s="14">
        <f t="shared" si="1"/>
        <v>1.6456078698617448E-2</v>
      </c>
      <c r="S17" s="14">
        <f t="shared" si="1"/>
        <v>1.859937634733139E-2</v>
      </c>
      <c r="T17" s="14">
        <f t="shared" si="1"/>
        <v>1.9172065614791366E-2</v>
      </c>
      <c r="U17" s="14">
        <f t="shared" si="1"/>
        <v>1.9339033524883063E-2</v>
      </c>
      <c r="V17" s="14">
        <f t="shared" si="1"/>
        <v>2.4701234955765265E-2</v>
      </c>
      <c r="X17" s="14">
        <f t="shared" ref="X17:AG17" si="2">X5/X$4</f>
        <v>-0.31794834790889565</v>
      </c>
      <c r="Y17" s="14">
        <f t="shared" si="2"/>
        <v>-0.32974880032324821</v>
      </c>
      <c r="Z17" s="14">
        <f t="shared" si="2"/>
        <v>-0.33832164024347317</v>
      </c>
      <c r="AA17" s="14">
        <f t="shared" si="2"/>
        <v>-0.38034438765294482</v>
      </c>
      <c r="AB17" s="14">
        <f t="shared" si="2"/>
        <v>-0.71561742417853069</v>
      </c>
      <c r="AC17" s="14">
        <f t="shared" si="2"/>
        <v>-0.30923750560039542</v>
      </c>
      <c r="AD17" s="14">
        <f t="shared" si="2"/>
        <v>-0.20817753170749828</v>
      </c>
      <c r="AE17" s="14">
        <f t="shared" si="2"/>
        <v>-0.18641967914227373</v>
      </c>
      <c r="AF17" s="14">
        <f t="shared" si="2"/>
        <v>-0.14959444023757285</v>
      </c>
      <c r="AG17" s="14">
        <f t="shared" si="2"/>
        <v>0.41292651999353425</v>
      </c>
      <c r="AI17" s="14">
        <f t="shared" ref="AI17:AR17" si="3">AI5/AI$4</f>
        <v>2.9985340689745069E-2</v>
      </c>
      <c r="AJ17" s="14">
        <f t="shared" si="3"/>
        <v>2.9627167353043781E-2</v>
      </c>
      <c r="AK17" s="14">
        <f t="shared" si="3"/>
        <v>2.6681085026135622E-2</v>
      </c>
      <c r="AL17" s="14">
        <f t="shared" si="3"/>
        <v>2.7245902428395634E-2</v>
      </c>
      <c r="AM17" s="14">
        <f t="shared" si="3"/>
        <v>2.9558552050423147E-2</v>
      </c>
      <c r="AN17" s="14">
        <f t="shared" si="3"/>
        <v>2.8109163024087572E-2</v>
      </c>
      <c r="AO17" s="14">
        <f t="shared" si="3"/>
        <v>2.8546741503569124E-2</v>
      </c>
      <c r="AP17" s="14">
        <f t="shared" si="3"/>
        <v>2.6993681359028542E-2</v>
      </c>
      <c r="AQ17" s="14">
        <f t="shared" si="3"/>
        <v>2.6725473309137361E-2</v>
      </c>
      <c r="AR17" s="14">
        <f t="shared" si="3"/>
        <v>2.7831062121856234E-2</v>
      </c>
    </row>
    <row r="19" spans="1:44" x14ac:dyDescent="0.25">
      <c r="B19" t="s">
        <v>59</v>
      </c>
      <c r="M19" t="s">
        <v>59</v>
      </c>
      <c r="X19" t="s">
        <v>59</v>
      </c>
      <c r="AI19" t="s">
        <v>59</v>
      </c>
    </row>
    <row r="20" spans="1:44" x14ac:dyDescent="0.25">
      <c r="B20" s="12">
        <v>2002</v>
      </c>
      <c r="C20" s="12">
        <v>2003</v>
      </c>
      <c r="D20" s="12">
        <v>2004</v>
      </c>
      <c r="E20" s="12">
        <v>2005</v>
      </c>
      <c r="F20" s="12">
        <v>2006</v>
      </c>
      <c r="G20" s="12">
        <v>2007</v>
      </c>
      <c r="H20" s="12">
        <v>2008</v>
      </c>
      <c r="I20" s="12">
        <v>2009</v>
      </c>
      <c r="J20" s="12">
        <v>2010</v>
      </c>
      <c r="K20" s="12">
        <v>2011</v>
      </c>
      <c r="M20" s="12">
        <v>2002</v>
      </c>
      <c r="N20" s="12">
        <v>2003</v>
      </c>
      <c r="O20" s="12">
        <v>2004</v>
      </c>
      <c r="P20" s="12">
        <v>2005</v>
      </c>
      <c r="Q20" s="12">
        <v>2006</v>
      </c>
      <c r="R20" s="12">
        <v>2007</v>
      </c>
      <c r="S20" s="12">
        <v>2008</v>
      </c>
      <c r="T20" s="12">
        <v>2009</v>
      </c>
      <c r="U20" s="12">
        <v>2010</v>
      </c>
      <c r="V20" s="12">
        <v>2011</v>
      </c>
      <c r="X20" s="12">
        <v>2002</v>
      </c>
      <c r="Y20" s="12">
        <v>2003</v>
      </c>
      <c r="Z20" s="12">
        <v>2004</v>
      </c>
      <c r="AA20" s="12">
        <v>2005</v>
      </c>
      <c r="AB20" s="12">
        <v>2006</v>
      </c>
      <c r="AC20" s="12">
        <v>2007</v>
      </c>
      <c r="AD20" s="12">
        <v>2008</v>
      </c>
      <c r="AE20" s="12">
        <v>2009</v>
      </c>
      <c r="AF20" s="12">
        <v>2010</v>
      </c>
      <c r="AG20" s="12">
        <v>2011</v>
      </c>
      <c r="AI20" s="12">
        <v>2002</v>
      </c>
      <c r="AJ20" s="12">
        <v>2003</v>
      </c>
      <c r="AK20" s="12">
        <v>2004</v>
      </c>
      <c r="AL20" s="12">
        <v>2005</v>
      </c>
      <c r="AM20" s="12">
        <v>2006</v>
      </c>
      <c r="AN20" s="12">
        <v>2007</v>
      </c>
      <c r="AO20" s="12">
        <v>2008</v>
      </c>
      <c r="AP20" s="12">
        <v>2009</v>
      </c>
      <c r="AQ20" s="12">
        <v>2010</v>
      </c>
      <c r="AR20" s="12">
        <v>2011</v>
      </c>
    </row>
    <row r="21" spans="1:44" s="14" customFormat="1" x14ac:dyDescent="0.25">
      <c r="A21" s="16" t="s">
        <v>5</v>
      </c>
      <c r="B21" s="14">
        <f t="shared" ref="B21:K21" si="4">B4/B$5</f>
        <v>21.112514120304898</v>
      </c>
      <c r="C21" s="14">
        <f t="shared" si="4"/>
        <v>21.631191222945869</v>
      </c>
      <c r="D21" s="14">
        <f t="shared" si="4"/>
        <v>24.928556741267492</v>
      </c>
      <c r="E21" s="14">
        <f t="shared" si="4"/>
        <v>26.009609013937897</v>
      </c>
      <c r="F21" s="14">
        <f t="shared" si="4"/>
        <v>25.605364429038374</v>
      </c>
      <c r="G21" s="14">
        <f t="shared" si="4"/>
        <v>24.614131566969039</v>
      </c>
      <c r="H21" s="14">
        <f t="shared" si="4"/>
        <v>25.376327224703431</v>
      </c>
      <c r="I21" s="14">
        <f t="shared" si="4"/>
        <v>28.221504768551906</v>
      </c>
      <c r="J21" s="14">
        <f t="shared" si="4"/>
        <v>28.746060288805388</v>
      </c>
      <c r="K21" s="14">
        <f t="shared" si="4"/>
        <v>32.351122763137404</v>
      </c>
      <c r="M21" s="14">
        <f t="shared" ref="M21:V21" si="5">M4/M$5</f>
        <v>70.501880756265521</v>
      </c>
      <c r="N21" s="14">
        <f t="shared" si="5"/>
        <v>69.304701553985424</v>
      </c>
      <c r="O21" s="14">
        <f t="shared" si="5"/>
        <v>70.578827719667458</v>
      </c>
      <c r="P21" s="14">
        <f t="shared" si="5"/>
        <v>60.139250680673037</v>
      </c>
      <c r="Q21" s="14">
        <f t="shared" si="5"/>
        <v>49.264039527551866</v>
      </c>
      <c r="R21" s="14">
        <f t="shared" si="5"/>
        <v>60.767818282493671</v>
      </c>
      <c r="S21" s="14">
        <f t="shared" si="5"/>
        <v>53.7652435934218</v>
      </c>
      <c r="T21" s="14">
        <f t="shared" si="5"/>
        <v>52.159220612540253</v>
      </c>
      <c r="U21" s="14">
        <f t="shared" si="5"/>
        <v>51.708892210840027</v>
      </c>
      <c r="V21" s="14">
        <f t="shared" si="5"/>
        <v>40.483805841723722</v>
      </c>
      <c r="X21" s="14">
        <f t="shared" ref="X21:AG21" si="6">X4/X$5</f>
        <v>-3.1451649507753952</v>
      </c>
      <c r="Y21" s="14">
        <f t="shared" si="6"/>
        <v>-3.0326114879560251</v>
      </c>
      <c r="Z21" s="14">
        <f t="shared" si="6"/>
        <v>-2.9557671784765231</v>
      </c>
      <c r="AA21" s="14">
        <f t="shared" si="6"/>
        <v>-2.6291961508118167</v>
      </c>
      <c r="AB21" s="14">
        <f t="shared" si="6"/>
        <v>-1.397394705904369</v>
      </c>
      <c r="AC21" s="14">
        <f t="shared" si="6"/>
        <v>-3.2337604006294938</v>
      </c>
      <c r="AD21" s="14">
        <f t="shared" si="6"/>
        <v>-4.8035923559947813</v>
      </c>
      <c r="AE21" s="14">
        <f t="shared" si="6"/>
        <v>-5.3642405383436449</v>
      </c>
      <c r="AF21" s="14">
        <f t="shared" si="6"/>
        <v>-6.6847404115546487</v>
      </c>
      <c r="AG21" s="14">
        <f t="shared" si="6"/>
        <v>2.4217383761538454</v>
      </c>
      <c r="AI21" s="14">
        <f t="shared" ref="AI21:AR21" si="7">AI4/AI$5</f>
        <v>33.349629418817912</v>
      </c>
      <c r="AJ21" s="14">
        <f t="shared" si="7"/>
        <v>33.752804920017567</v>
      </c>
      <c r="AK21" s="14">
        <f t="shared" si="7"/>
        <v>37.479735138973687</v>
      </c>
      <c r="AL21" s="14">
        <f t="shared" si="7"/>
        <v>36.702766686773479</v>
      </c>
      <c r="AM21" s="14">
        <f t="shared" si="7"/>
        <v>33.831156488793042</v>
      </c>
      <c r="AN21" s="14">
        <f t="shared" si="7"/>
        <v>35.575587901463678</v>
      </c>
      <c r="AO21" s="14">
        <f t="shared" si="7"/>
        <v>35.030267810950427</v>
      </c>
      <c r="AP21" s="14">
        <f t="shared" si="7"/>
        <v>37.045706611837559</v>
      </c>
      <c r="AQ21" s="14">
        <f t="shared" si="7"/>
        <v>37.417485124879079</v>
      </c>
      <c r="AR21" s="14">
        <f t="shared" si="7"/>
        <v>35.931075703168439</v>
      </c>
    </row>
    <row r="22" spans="1:44" s="14" customFormat="1" x14ac:dyDescent="0.25">
      <c r="A22" s="16" t="s">
        <v>6</v>
      </c>
      <c r="B22" s="14">
        <f t="shared" ref="B22:K22" si="8">B5/B$5</f>
        <v>1</v>
      </c>
      <c r="C22" s="14">
        <f t="shared" si="8"/>
        <v>1</v>
      </c>
      <c r="D22" s="14">
        <f t="shared" si="8"/>
        <v>1</v>
      </c>
      <c r="E22" s="14">
        <f t="shared" si="8"/>
        <v>1</v>
      </c>
      <c r="F22" s="14">
        <f t="shared" si="8"/>
        <v>1</v>
      </c>
      <c r="G22" s="14">
        <f t="shared" si="8"/>
        <v>1</v>
      </c>
      <c r="H22" s="14">
        <f t="shared" si="8"/>
        <v>1</v>
      </c>
      <c r="I22" s="14">
        <f t="shared" si="8"/>
        <v>1</v>
      </c>
      <c r="J22" s="14">
        <f t="shared" si="8"/>
        <v>1</v>
      </c>
      <c r="K22" s="14">
        <f t="shared" si="8"/>
        <v>1</v>
      </c>
      <c r="M22" s="14">
        <f t="shared" ref="M22:V22" si="9">M5/M$5</f>
        <v>1</v>
      </c>
      <c r="N22" s="14">
        <f t="shared" si="9"/>
        <v>1</v>
      </c>
      <c r="O22" s="14">
        <f t="shared" si="9"/>
        <v>1</v>
      </c>
      <c r="P22" s="14">
        <f t="shared" si="9"/>
        <v>1</v>
      </c>
      <c r="Q22" s="14">
        <f t="shared" si="9"/>
        <v>1</v>
      </c>
      <c r="R22" s="14">
        <f t="shared" si="9"/>
        <v>1</v>
      </c>
      <c r="S22" s="14">
        <f t="shared" si="9"/>
        <v>1</v>
      </c>
      <c r="T22" s="14">
        <f t="shared" si="9"/>
        <v>1</v>
      </c>
      <c r="U22" s="14">
        <f t="shared" si="9"/>
        <v>1</v>
      </c>
      <c r="V22" s="14">
        <f t="shared" si="9"/>
        <v>1</v>
      </c>
      <c r="X22" s="14">
        <f t="shared" ref="X22:AG22" si="10">X5/X$5</f>
        <v>1</v>
      </c>
      <c r="Y22" s="14">
        <f t="shared" si="10"/>
        <v>1</v>
      </c>
      <c r="Z22" s="14">
        <f t="shared" si="10"/>
        <v>1</v>
      </c>
      <c r="AA22" s="14">
        <f t="shared" si="10"/>
        <v>1</v>
      </c>
      <c r="AB22" s="14">
        <f t="shared" si="10"/>
        <v>1</v>
      </c>
      <c r="AC22" s="14">
        <f t="shared" si="10"/>
        <v>1</v>
      </c>
      <c r="AD22" s="14">
        <f t="shared" si="10"/>
        <v>1</v>
      </c>
      <c r="AE22" s="14">
        <f t="shared" si="10"/>
        <v>1</v>
      </c>
      <c r="AF22" s="14">
        <f t="shared" si="10"/>
        <v>1</v>
      </c>
      <c r="AG22" s="14">
        <f t="shared" si="10"/>
        <v>1</v>
      </c>
      <c r="AI22" s="14">
        <f t="shared" ref="AI22:AR22" si="11">AI5/AI$5</f>
        <v>1</v>
      </c>
      <c r="AJ22" s="14">
        <f t="shared" si="11"/>
        <v>1</v>
      </c>
      <c r="AK22" s="14">
        <f t="shared" si="11"/>
        <v>1</v>
      </c>
      <c r="AL22" s="14">
        <f t="shared" si="11"/>
        <v>1</v>
      </c>
      <c r="AM22" s="14">
        <f t="shared" si="11"/>
        <v>1</v>
      </c>
      <c r="AN22" s="14">
        <f t="shared" si="11"/>
        <v>1</v>
      </c>
      <c r="AO22" s="14">
        <f t="shared" si="11"/>
        <v>1</v>
      </c>
      <c r="AP22" s="14">
        <f t="shared" si="11"/>
        <v>1</v>
      </c>
      <c r="AQ22" s="14">
        <f t="shared" si="11"/>
        <v>1</v>
      </c>
      <c r="AR22" s="14">
        <f t="shared" si="11"/>
        <v>1</v>
      </c>
    </row>
    <row r="23" spans="1:44" s="14" customFormat="1" x14ac:dyDescent="0.25">
      <c r="A23" s="16" t="s">
        <v>7</v>
      </c>
      <c r="B23" s="14">
        <f t="shared" ref="B23:K23" si="12">B6/B$5</f>
        <v>0.7449056805336044</v>
      </c>
      <c r="C23" s="14">
        <f t="shared" si="12"/>
        <v>0.74224405805524962</v>
      </c>
      <c r="D23" s="14">
        <f t="shared" si="12"/>
        <v>0.76834126251360091</v>
      </c>
      <c r="E23" s="14">
        <f t="shared" si="12"/>
        <v>0.78006650557587742</v>
      </c>
      <c r="F23" s="14">
        <f t="shared" si="12"/>
        <v>0.78972051490386208</v>
      </c>
      <c r="G23" s="14">
        <f t="shared" si="12"/>
        <v>0.81173538469413786</v>
      </c>
      <c r="H23" s="14">
        <f t="shared" si="12"/>
        <v>0.80213443329108658</v>
      </c>
      <c r="I23" s="14">
        <f t="shared" si="12"/>
        <v>0.82563217142802858</v>
      </c>
      <c r="J23" s="14">
        <f t="shared" si="12"/>
        <v>0.82367188155007953</v>
      </c>
      <c r="K23" s="14">
        <f t="shared" si="12"/>
        <v>0.8099212965170155</v>
      </c>
      <c r="M23" s="14">
        <f t="shared" ref="M23:V23" si="13">M6/M$5</f>
        <v>0.6089253685486804</v>
      </c>
      <c r="N23" s="14">
        <f t="shared" si="13"/>
        <v>0.5750360341820776</v>
      </c>
      <c r="O23" s="14">
        <f t="shared" si="13"/>
        <v>0.55353763619382113</v>
      </c>
      <c r="P23" s="14">
        <f t="shared" si="13"/>
        <v>0.4920390358761344</v>
      </c>
      <c r="Q23" s="14">
        <f t="shared" si="13"/>
        <v>0.5646580832594762</v>
      </c>
      <c r="R23" s="14">
        <f t="shared" si="13"/>
        <v>0.52170756450179656</v>
      </c>
      <c r="S23" s="14">
        <f t="shared" si="13"/>
        <v>0.52882679878965944</v>
      </c>
      <c r="T23" s="14">
        <f t="shared" si="13"/>
        <v>0.51444124000927516</v>
      </c>
      <c r="U23" s="14">
        <f t="shared" si="13"/>
        <v>0.50049898244007796</v>
      </c>
      <c r="V23" s="14">
        <f t="shared" si="13"/>
        <v>0.58048251940355511</v>
      </c>
      <c r="X23" s="14">
        <f t="shared" ref="X23:AG23" si="14">X6/X$5</f>
        <v>0.81169266309259824</v>
      </c>
      <c r="Y23" s="14">
        <f t="shared" si="14"/>
        <v>0.82874882105363579</v>
      </c>
      <c r="Z23" s="14">
        <f t="shared" si="14"/>
        <v>0.89954867414693984</v>
      </c>
      <c r="AA23" s="14">
        <f t="shared" si="14"/>
        <v>1.0217556117016693</v>
      </c>
      <c r="AB23" s="14">
        <f t="shared" si="14"/>
        <v>1.0465948583196398</v>
      </c>
      <c r="AC23" s="14">
        <f t="shared" si="14"/>
        <v>1.0351334427640011</v>
      </c>
      <c r="AD23" s="14">
        <f t="shared" si="14"/>
        <v>1.0926845311853766</v>
      </c>
      <c r="AE23" s="14">
        <f t="shared" si="14"/>
        <v>1.2622477379492028</v>
      </c>
      <c r="AF23" s="14">
        <f t="shared" si="14"/>
        <v>1.3223157169010926</v>
      </c>
      <c r="AG23" s="14">
        <f t="shared" si="14"/>
        <v>1.6542873301067405</v>
      </c>
      <c r="AI23" s="14">
        <f t="shared" ref="AI23:AR23" si="15">AI6/AI$5</f>
        <v>0.71121408111803885</v>
      </c>
      <c r="AJ23" s="14">
        <f t="shared" si="15"/>
        <v>0.69972923046300317</v>
      </c>
      <c r="AK23" s="14">
        <f t="shared" si="15"/>
        <v>0.70928271638384333</v>
      </c>
      <c r="AL23" s="14">
        <f t="shared" si="15"/>
        <v>0.68982462206354311</v>
      </c>
      <c r="AM23" s="14">
        <f t="shared" si="15"/>
        <v>0.71146943975021626</v>
      </c>
      <c r="AN23" s="14">
        <f t="shared" si="15"/>
        <v>0.72380168897336727</v>
      </c>
      <c r="AO23" s="14">
        <f t="shared" si="15"/>
        <v>0.70919338436285639</v>
      </c>
      <c r="AP23" s="14">
        <f t="shared" si="15"/>
        <v>0.71091731690573423</v>
      </c>
      <c r="AQ23" s="14">
        <f t="shared" si="15"/>
        <v>0.70163251318283082</v>
      </c>
      <c r="AR23" s="14">
        <f t="shared" si="15"/>
        <v>0.70892387454108952</v>
      </c>
    </row>
    <row r="24" spans="1:44" s="14" customFormat="1" x14ac:dyDescent="0.25">
      <c r="A24" s="16" t="s">
        <v>8</v>
      </c>
      <c r="B24" s="14">
        <f t="shared" ref="B24:K24" si="16">B7/B$5</f>
        <v>0.24541948095435362</v>
      </c>
      <c r="C24" s="14">
        <f t="shared" si="16"/>
        <v>0.26876952610680871</v>
      </c>
      <c r="D24" s="14">
        <f t="shared" si="16"/>
        <v>0.26363552594056183</v>
      </c>
      <c r="E24" s="14">
        <f t="shared" si="16"/>
        <v>0.28302239286847153</v>
      </c>
      <c r="F24" s="14">
        <f t="shared" si="16"/>
        <v>0.27881800703001108</v>
      </c>
      <c r="G24" s="14">
        <f t="shared" si="16"/>
        <v>0.28079709827744376</v>
      </c>
      <c r="H24" s="14">
        <f t="shared" si="16"/>
        <v>0.28886168800260903</v>
      </c>
      <c r="I24" s="14">
        <f t="shared" si="16"/>
        <v>0.27928870195946415</v>
      </c>
      <c r="J24" s="14">
        <f t="shared" si="16"/>
        <v>0.28717421731875192</v>
      </c>
      <c r="K24" s="14">
        <f t="shared" si="16"/>
        <v>0.2984307106713911</v>
      </c>
      <c r="M24" s="14">
        <f t="shared" ref="M24:V24" si="17">M7/M$5</f>
        <v>0.16216458471108217</v>
      </c>
      <c r="N24" s="14">
        <f t="shared" si="17"/>
        <v>0.18942432357329853</v>
      </c>
      <c r="O24" s="14">
        <f t="shared" si="17"/>
        <v>0.20417256286957169</v>
      </c>
      <c r="P24" s="14">
        <f t="shared" si="17"/>
        <v>0.21956867061137375</v>
      </c>
      <c r="Q24" s="14">
        <f t="shared" si="17"/>
        <v>0.24418647551858458</v>
      </c>
      <c r="R24" s="14">
        <f t="shared" si="17"/>
        <v>0.26441392513185452</v>
      </c>
      <c r="S24" s="14">
        <f t="shared" si="17"/>
        <v>0.31065690265332013</v>
      </c>
      <c r="T24" s="14">
        <f t="shared" si="17"/>
        <v>0.30468374349396754</v>
      </c>
      <c r="U24" s="14">
        <f t="shared" si="17"/>
        <v>0.29792434001705942</v>
      </c>
      <c r="V24" s="14">
        <f t="shared" si="17"/>
        <v>0.3574552045848558</v>
      </c>
      <c r="X24" s="14">
        <f t="shared" ref="X24:AG24" si="18">X7/X$5</f>
        <v>0.28631027773357182</v>
      </c>
      <c r="Y24" s="14">
        <f t="shared" si="18"/>
        <v>0.30981862041000086</v>
      </c>
      <c r="Z24" s="14">
        <f t="shared" si="18"/>
        <v>0.2999569866452268</v>
      </c>
      <c r="AA24" s="14">
        <f t="shared" si="18"/>
        <v>0.33626756920064371</v>
      </c>
      <c r="AB24" s="14">
        <f t="shared" si="18"/>
        <v>0.31834460351030119</v>
      </c>
      <c r="AC24" s="14">
        <f t="shared" si="18"/>
        <v>0.29341647066496068</v>
      </c>
      <c r="AD24" s="14">
        <f t="shared" si="18"/>
        <v>0.26569145435017838</v>
      </c>
      <c r="AE24" s="14">
        <f t="shared" si="18"/>
        <v>0.24365825991584436</v>
      </c>
      <c r="AF24" s="14">
        <f t="shared" si="18"/>
        <v>0.27058717543640204</v>
      </c>
      <c r="AG24" s="14">
        <f t="shared" si="18"/>
        <v>8.1212512259762448E-2</v>
      </c>
      <c r="AI24" s="14">
        <f t="shared" ref="AI24:AR24" si="19">AI7/AI$5</f>
        <v>0.22479156377525664</v>
      </c>
      <c r="AJ24" s="14">
        <f t="shared" si="19"/>
        <v>0.24859497031789055</v>
      </c>
      <c r="AK24" s="14">
        <f t="shared" si="19"/>
        <v>0.2472866578711182</v>
      </c>
      <c r="AL24" s="14">
        <f t="shared" si="19"/>
        <v>0.26314170781326363</v>
      </c>
      <c r="AM24" s="14">
        <f t="shared" si="19"/>
        <v>0.26677710551132311</v>
      </c>
      <c r="AN24" s="14">
        <f t="shared" si="19"/>
        <v>0.27582987492152727</v>
      </c>
      <c r="AO24" s="14">
        <f t="shared" si="19"/>
        <v>0.29627337306200474</v>
      </c>
      <c r="AP24" s="14">
        <f t="shared" si="19"/>
        <v>0.28865012030779658</v>
      </c>
      <c r="AQ24" s="14">
        <f t="shared" si="19"/>
        <v>0.29123377239773557</v>
      </c>
      <c r="AR24" s="14">
        <f t="shared" si="19"/>
        <v>0.32441289987973809</v>
      </c>
    </row>
    <row r="25" spans="1:44" s="14" customFormat="1" x14ac:dyDescent="0.25">
      <c r="A25" s="16" t="s">
        <v>9</v>
      </c>
      <c r="B25" s="14">
        <f t="shared" ref="B25:K25" si="20">B8/B$5</f>
        <v>2.1021669589515374E-2</v>
      </c>
      <c r="C25" s="14">
        <f t="shared" si="20"/>
        <v>2.83496500531654E-2</v>
      </c>
      <c r="D25" s="14">
        <f t="shared" si="20"/>
        <v>2.9818859164279638E-2</v>
      </c>
      <c r="E25" s="14">
        <f t="shared" si="20"/>
        <v>2.6526675029962102E-2</v>
      </c>
      <c r="F25" s="14">
        <f t="shared" si="20"/>
        <v>2.178637204160545E-2</v>
      </c>
      <c r="G25" s="14">
        <f t="shared" si="20"/>
        <v>2.0471504673286702E-2</v>
      </c>
      <c r="H25" s="14">
        <f t="shared" si="20"/>
        <v>1.9145597355836066E-2</v>
      </c>
      <c r="I25" s="14">
        <f t="shared" si="20"/>
        <v>2.0281120831365903E-2</v>
      </c>
      <c r="J25" s="14">
        <f t="shared" si="20"/>
        <v>2.3949343487550411E-2</v>
      </c>
      <c r="K25" s="14">
        <f t="shared" si="20"/>
        <v>2.479567063035085E-2</v>
      </c>
      <c r="M25" s="14">
        <f t="shared" ref="M25:V25" si="21">M8/M$5</f>
        <v>2.7028092403338939E-2</v>
      </c>
      <c r="N25" s="14">
        <f t="shared" si="21"/>
        <v>2.9020523989600304E-2</v>
      </c>
      <c r="O25" s="14">
        <f t="shared" si="21"/>
        <v>3.1123969242046575E-2</v>
      </c>
      <c r="P25" s="14">
        <f t="shared" si="21"/>
        <v>2.9307341987483703E-2</v>
      </c>
      <c r="Q25" s="14">
        <f t="shared" si="21"/>
        <v>3.2364922827814786E-2</v>
      </c>
      <c r="R25" s="14">
        <f t="shared" si="21"/>
        <v>4.435591833052293E-2</v>
      </c>
      <c r="S25" s="14">
        <f t="shared" si="21"/>
        <v>4.0673985918550357E-2</v>
      </c>
      <c r="T25" s="14">
        <f t="shared" si="21"/>
        <v>4.6834396367402394E-2</v>
      </c>
      <c r="U25" s="14">
        <f t="shared" si="21"/>
        <v>4.032197715942832E-2</v>
      </c>
      <c r="V25" s="14">
        <f t="shared" si="21"/>
        <v>4.2526724854374143E-2</v>
      </c>
      <c r="X25" s="14">
        <f t="shared" ref="X25:AG25" si="22">X8/X$5</f>
        <v>1.8071603878875932E-2</v>
      </c>
      <c r="Y25" s="14">
        <f t="shared" si="22"/>
        <v>2.800257465852337E-2</v>
      </c>
      <c r="Z25" s="14">
        <f t="shared" si="22"/>
        <v>2.9021665382525416E-2</v>
      </c>
      <c r="AA25" s="14">
        <f t="shared" si="22"/>
        <v>2.419336664067023E-2</v>
      </c>
      <c r="AB25" s="14">
        <f t="shared" si="22"/>
        <v>9.7125742618338409E-3</v>
      </c>
      <c r="AC25" s="14">
        <f t="shared" si="22"/>
        <v>2.0741949751159248E-3</v>
      </c>
      <c r="AD25" s="14">
        <f t="shared" si="22"/>
        <v>-3.7409766537541593E-3</v>
      </c>
      <c r="AE25" s="14">
        <f t="shared" si="22"/>
        <v>-1.6974378190739384E-2</v>
      </c>
      <c r="AF25" s="14">
        <f t="shared" si="22"/>
        <v>-1.3130249580271902E-3</v>
      </c>
      <c r="AG25" s="14">
        <f t="shared" si="22"/>
        <v>-4.0457030394547372E-2</v>
      </c>
      <c r="AI25" s="14">
        <f t="shared" ref="AI25:AR25" si="23">AI8/AI$5</f>
        <v>2.2509870259229195E-2</v>
      </c>
      <c r="AJ25" s="14">
        <f t="shared" si="23"/>
        <v>2.8520228528306615E-2</v>
      </c>
      <c r="AK25" s="14">
        <f t="shared" si="23"/>
        <v>3.017768878486278E-2</v>
      </c>
      <c r="AL25" s="14">
        <f t="shared" si="23"/>
        <v>2.7397885765274427E-2</v>
      </c>
      <c r="AM25" s="14">
        <f t="shared" si="23"/>
        <v>2.5464386921922214E-2</v>
      </c>
      <c r="AN25" s="14">
        <f t="shared" si="23"/>
        <v>2.7713033301856139E-2</v>
      </c>
      <c r="AO25" s="14">
        <f t="shared" si="23"/>
        <v>2.6466545482306092E-2</v>
      </c>
      <c r="AP25" s="14">
        <f t="shared" si="23"/>
        <v>3.0069500995015038E-2</v>
      </c>
      <c r="AQ25" s="14">
        <f t="shared" si="23"/>
        <v>3.0132120191064194E-2</v>
      </c>
      <c r="AR25" s="14">
        <f t="shared" si="23"/>
        <v>3.2600762638212016E-2</v>
      </c>
    </row>
    <row r="26" spans="1:44" s="14" customFormat="1" x14ac:dyDescent="0.25">
      <c r="A26" s="16" t="s">
        <v>10</v>
      </c>
      <c r="B26" s="14">
        <f t="shared" ref="B26:K26" si="24">B9/B$5</f>
        <v>4.1267027734806158E-4</v>
      </c>
      <c r="C26" s="14">
        <f t="shared" si="24"/>
        <v>3.7172921403191546E-4</v>
      </c>
      <c r="D26" s="14">
        <f t="shared" si="24"/>
        <v>4.3662637955497238E-4</v>
      </c>
      <c r="E26" s="14">
        <f t="shared" si="24"/>
        <v>4.2352030867680123E-4</v>
      </c>
      <c r="F26" s="14">
        <f t="shared" si="24"/>
        <v>4.1264030626290862E-4</v>
      </c>
      <c r="G26" s="14">
        <f t="shared" si="24"/>
        <v>3.7752899744270164E-4</v>
      </c>
      <c r="H26" s="14">
        <f t="shared" si="24"/>
        <v>4.0037577474238539E-4</v>
      </c>
      <c r="I26" s="14">
        <f t="shared" si="24"/>
        <v>4.0608300212520936E-4</v>
      </c>
      <c r="J26" s="14">
        <f t="shared" si="24"/>
        <v>3.4081153989892152E-4</v>
      </c>
      <c r="K26" s="14">
        <f t="shared" si="24"/>
        <v>3.3619543748865198E-4</v>
      </c>
      <c r="M26" s="14">
        <f t="shared" ref="M26:V26" si="25">M9/M$5</f>
        <v>3.0965228469894385E-2</v>
      </c>
      <c r="N26" s="14">
        <f t="shared" si="25"/>
        <v>2.9946864559491925E-2</v>
      </c>
      <c r="O26" s="14">
        <f t="shared" si="25"/>
        <v>3.3737696038329844E-2</v>
      </c>
      <c r="P26" s="14">
        <f t="shared" si="25"/>
        <v>3.1176540832217513E-2</v>
      </c>
      <c r="Q26" s="14">
        <f t="shared" si="25"/>
        <v>3.3630002043414223E-2</v>
      </c>
      <c r="R26" s="14">
        <f t="shared" si="25"/>
        <v>5.3738536171771913E-2</v>
      </c>
      <c r="S26" s="14">
        <f t="shared" si="25"/>
        <v>4.7907949867220412E-2</v>
      </c>
      <c r="T26" s="14">
        <f t="shared" si="25"/>
        <v>4.2077590614913458E-2</v>
      </c>
      <c r="U26" s="14">
        <f t="shared" si="25"/>
        <v>3.9118101232645371E-2</v>
      </c>
      <c r="V26" s="14">
        <f t="shared" si="25"/>
        <v>5.2590945138420879E-2</v>
      </c>
      <c r="X26" s="14">
        <f t="shared" ref="X26:AG26" si="26">X9/X$5</f>
        <v>-1.4593275372816857E-2</v>
      </c>
      <c r="Y26" s="14">
        <f t="shared" si="26"/>
        <v>-1.4928912552087869E-2</v>
      </c>
      <c r="Z26" s="14">
        <f t="shared" si="26"/>
        <v>-1.9904497415276542E-2</v>
      </c>
      <c r="AA26" s="14">
        <f t="shared" si="26"/>
        <v>-2.538190043383411E-2</v>
      </c>
      <c r="AB26" s="14">
        <f t="shared" si="26"/>
        <v>-3.749989766772184E-2</v>
      </c>
      <c r="AC26" s="14">
        <f t="shared" si="26"/>
        <v>-4.0724546560314337E-2</v>
      </c>
      <c r="AD26" s="14">
        <f t="shared" si="26"/>
        <v>-5.0104361601035693E-2</v>
      </c>
      <c r="AE26" s="14">
        <f t="shared" si="26"/>
        <v>-5.8061009278483892E-2</v>
      </c>
      <c r="AF26" s="14">
        <f t="shared" si="26"/>
        <v>-5.9491112826775126E-2</v>
      </c>
      <c r="AG26" s="14">
        <f t="shared" si="26"/>
        <v>-0.19196841974698411</v>
      </c>
      <c r="AI26" s="14">
        <f t="shared" ref="AI26:AR26" si="27">AI9/AI$5</f>
        <v>7.9826231383045235E-3</v>
      </c>
      <c r="AJ26" s="14">
        <f t="shared" si="27"/>
        <v>7.8915942964834576E-3</v>
      </c>
      <c r="AK26" s="14">
        <f t="shared" si="27"/>
        <v>9.5924902367375813E-3</v>
      </c>
      <c r="AL26" s="14">
        <f t="shared" si="27"/>
        <v>1.0058748846534089E-2</v>
      </c>
      <c r="AM26" s="14">
        <f t="shared" si="27"/>
        <v>1.1961854676285931E-2</v>
      </c>
      <c r="AN26" s="14">
        <f t="shared" si="27"/>
        <v>1.6556082369010707E-2</v>
      </c>
      <c r="AO26" s="14">
        <f t="shared" si="27"/>
        <v>1.65558109357293E-2</v>
      </c>
      <c r="AP26" s="14">
        <f t="shared" si="27"/>
        <v>1.5767523362008422E-2</v>
      </c>
      <c r="AQ26" s="14">
        <f t="shared" si="27"/>
        <v>1.4984229828156443E-2</v>
      </c>
      <c r="AR26" s="14">
        <f t="shared" si="27"/>
        <v>2.3338388319564612E-2</v>
      </c>
    </row>
    <row r="27" spans="1:44" s="14" customFormat="1" x14ac:dyDescent="0.25">
      <c r="A27" s="16" t="s">
        <v>11</v>
      </c>
      <c r="B27" s="14">
        <f t="shared" ref="B27:K27" si="28">B10/B$5</f>
        <v>3.1321162201587197E-3</v>
      </c>
      <c r="C27" s="14">
        <f t="shared" si="28"/>
        <v>2.777709912320236E-3</v>
      </c>
      <c r="D27" s="14">
        <f t="shared" si="28"/>
        <v>3.0221343619761271E-3</v>
      </c>
      <c r="E27" s="14">
        <f t="shared" si="28"/>
        <v>3.0562055035089986E-3</v>
      </c>
      <c r="F27" s="14">
        <f t="shared" si="28"/>
        <v>3.3017112792763695E-3</v>
      </c>
      <c r="G27" s="14">
        <f t="shared" si="28"/>
        <v>1.7951587859008163E-3</v>
      </c>
      <c r="H27" s="14">
        <f t="shared" si="28"/>
        <v>1.9562729550982546E-3</v>
      </c>
      <c r="I27" s="14">
        <f t="shared" si="28"/>
        <v>1.6163511783680419E-3</v>
      </c>
      <c r="J27" s="14">
        <f t="shared" si="28"/>
        <v>2.6496649055439423E-3</v>
      </c>
      <c r="K27" s="14">
        <f t="shared" si="28"/>
        <v>2.1365386883613561E-3</v>
      </c>
      <c r="M27" s="14">
        <f t="shared" ref="M27:V27" si="29">M10/M$5</f>
        <v>0.12234288735891156</v>
      </c>
      <c r="N27" s="14">
        <f t="shared" si="29"/>
        <v>9.2776953975593324E-2</v>
      </c>
      <c r="O27" s="14">
        <f t="shared" si="29"/>
        <v>9.0932008929290389E-2</v>
      </c>
      <c r="P27" s="14">
        <f t="shared" si="29"/>
        <v>6.9712863282021448E-2</v>
      </c>
      <c r="Q27" s="14">
        <f t="shared" si="29"/>
        <v>0.16245296678583382</v>
      </c>
      <c r="R27" s="14">
        <f t="shared" si="29"/>
        <v>0.12098957779061321</v>
      </c>
      <c r="S27" s="14">
        <f t="shared" si="29"/>
        <v>0.10986164715144989</v>
      </c>
      <c r="T27" s="14">
        <f t="shared" si="29"/>
        <v>0.10253331288737573</v>
      </c>
      <c r="U27" s="14">
        <f t="shared" si="29"/>
        <v>0.11497089775132424</v>
      </c>
      <c r="V27" s="14">
        <f t="shared" si="29"/>
        <v>0.14669703687172292</v>
      </c>
      <c r="X27" s="14">
        <f t="shared" ref="X27:AG27" si="30">X10/X$5</f>
        <v>-5.5418475234366056E-2</v>
      </c>
      <c r="Y27" s="14">
        <f t="shared" si="30"/>
        <v>-4.3783233141660098E-2</v>
      </c>
      <c r="Z27" s="14">
        <f t="shared" si="30"/>
        <v>-5.0675409281059992E-2</v>
      </c>
      <c r="AA27" s="14">
        <f t="shared" si="30"/>
        <v>-5.2876612476025021E-2</v>
      </c>
      <c r="AB27" s="14">
        <f t="shared" si="30"/>
        <v>-0.17834510539886128</v>
      </c>
      <c r="AC27" s="14">
        <f t="shared" si="30"/>
        <v>-9.0016039604513112E-2</v>
      </c>
      <c r="AD27" s="14">
        <f t="shared" si="30"/>
        <v>-0.11275664786492458</v>
      </c>
      <c r="AE27" s="14">
        <f t="shared" si="30"/>
        <v>-0.13997490987570874</v>
      </c>
      <c r="AF27" s="14">
        <f t="shared" si="30"/>
        <v>-0.17065784476441129</v>
      </c>
      <c r="AG27" s="14">
        <f t="shared" si="30"/>
        <v>-0.52986583684939914</v>
      </c>
      <c r="AI27" s="14">
        <f t="shared" ref="AI27:AR27" si="31">AI10/AI$5</f>
        <v>3.2668756404311439E-2</v>
      </c>
      <c r="AJ27" s="14">
        <f t="shared" si="31"/>
        <v>2.5661195143177596E-2</v>
      </c>
      <c r="AK27" s="14">
        <f t="shared" si="31"/>
        <v>2.7192254165567472E-2</v>
      </c>
      <c r="AL27" s="14">
        <f t="shared" si="31"/>
        <v>2.39404022533561E-2</v>
      </c>
      <c r="AM27" s="14">
        <f t="shared" si="31"/>
        <v>5.86363878152453E-2</v>
      </c>
      <c r="AN27" s="14">
        <f t="shared" si="31"/>
        <v>3.793378081679244E-2</v>
      </c>
      <c r="AO27" s="14">
        <f t="shared" si="31"/>
        <v>3.8650596116238216E-2</v>
      </c>
      <c r="AP27" s="14">
        <f t="shared" si="31"/>
        <v>3.8817546369055149E-2</v>
      </c>
      <c r="AQ27" s="14">
        <f t="shared" si="31"/>
        <v>4.5065388341759126E-2</v>
      </c>
      <c r="AR27" s="14">
        <f t="shared" si="31"/>
        <v>6.57711074380678E-2</v>
      </c>
    </row>
    <row r="28" spans="1:44" s="14" customFormat="1" x14ac:dyDescent="0.25">
      <c r="A28" s="16" t="s">
        <v>12</v>
      </c>
      <c r="B28" s="14">
        <f t="shared" ref="B28:K28" si="32">B11/B$5</f>
        <v>2.0765714708203195E-2</v>
      </c>
      <c r="C28" s="14">
        <f t="shared" si="32"/>
        <v>2.8034812955895477E-2</v>
      </c>
      <c r="D28" s="14">
        <f t="shared" si="32"/>
        <v>2.8014355183981224E-2</v>
      </c>
      <c r="E28" s="14">
        <f t="shared" si="32"/>
        <v>2.6439659754547075E-2</v>
      </c>
      <c r="F28" s="14">
        <f t="shared" si="32"/>
        <v>2.1748088095755326E-2</v>
      </c>
      <c r="G28" s="14">
        <f t="shared" si="32"/>
        <v>2.1198527906378609E-2</v>
      </c>
      <c r="H28" s="14">
        <f t="shared" si="32"/>
        <v>1.9751023930270995E-2</v>
      </c>
      <c r="I28" s="14">
        <f t="shared" si="32"/>
        <v>2.0811812193117132E-2</v>
      </c>
      <c r="J28" s="14">
        <f t="shared" si="32"/>
        <v>2.6625162966654039E-2</v>
      </c>
      <c r="K28" s="14">
        <f t="shared" si="32"/>
        <v>2.8115511591571874E-2</v>
      </c>
      <c r="M28" s="14">
        <f t="shared" ref="M28:V28" si="33">M11/M$5</f>
        <v>4.8676342377294256E-2</v>
      </c>
      <c r="N28" s="14">
        <f t="shared" si="33"/>
        <v>5.7382321263458019E-2</v>
      </c>
      <c r="O28" s="14">
        <f t="shared" si="33"/>
        <v>6.410870996558457E-2</v>
      </c>
      <c r="P28" s="14">
        <f t="shared" si="33"/>
        <v>6.4485518167539474E-2</v>
      </c>
      <c r="Q28" s="14">
        <f t="shared" si="33"/>
        <v>5.8879281576573086E-2</v>
      </c>
      <c r="R28" s="14">
        <f t="shared" si="33"/>
        <v>7.2236237925638574E-2</v>
      </c>
      <c r="S28" s="14">
        <f t="shared" si="33"/>
        <v>7.4391030346116327E-2</v>
      </c>
      <c r="T28" s="14">
        <f t="shared" si="33"/>
        <v>7.6207714970759871E-2</v>
      </c>
      <c r="U28" s="14">
        <f t="shared" si="33"/>
        <v>7.995147318282679E-2</v>
      </c>
      <c r="V28" s="14">
        <f t="shared" si="33"/>
        <v>7.4298340628288953E-2</v>
      </c>
      <c r="X28" s="14">
        <f t="shared" ref="X28:AG28" si="34">X11/X$5</f>
        <v>7.0573581370487947E-3</v>
      </c>
      <c r="Y28" s="14">
        <f t="shared" si="34"/>
        <v>1.2851933618331634E-2</v>
      </c>
      <c r="Z28" s="14">
        <f t="shared" si="34"/>
        <v>5.9670231784250622E-3</v>
      </c>
      <c r="AA28" s="14">
        <f t="shared" si="34"/>
        <v>-5.4853143502154346E-3</v>
      </c>
      <c r="AB28" s="14">
        <f t="shared" si="34"/>
        <v>-2.0631490210321322E-2</v>
      </c>
      <c r="AC28" s="14">
        <f t="shared" si="34"/>
        <v>-1.8113994937374981E-2</v>
      </c>
      <c r="AD28" s="14">
        <f t="shared" si="34"/>
        <v>-3.8336117477356206E-2</v>
      </c>
      <c r="AE28" s="14">
        <f t="shared" si="34"/>
        <v>-5.6911254362654561E-2</v>
      </c>
      <c r="AF28" s="14">
        <f t="shared" si="34"/>
        <v>-5.5655362178058977E-2</v>
      </c>
      <c r="AG28" s="14">
        <f t="shared" si="34"/>
        <v>-0.14184360632336346</v>
      </c>
      <c r="AI28" s="14">
        <f t="shared" ref="AI28:AR28" si="35">AI11/AI$5</f>
        <v>2.7681081154547822E-2</v>
      </c>
      <c r="AJ28" s="14">
        <f t="shared" si="35"/>
        <v>3.5496800885998846E-2</v>
      </c>
      <c r="AK28" s="14">
        <f t="shared" si="35"/>
        <v>3.793821053696169E-2</v>
      </c>
      <c r="AL28" s="14">
        <f t="shared" si="35"/>
        <v>3.835980725510018E-2</v>
      </c>
      <c r="AM28" s="14">
        <f t="shared" si="35"/>
        <v>3.4658087291902867E-2</v>
      </c>
      <c r="AN28" s="14">
        <f t="shared" si="35"/>
        <v>3.667267952446205E-2</v>
      </c>
      <c r="AO28" s="14">
        <f t="shared" si="35"/>
        <v>3.8331915455668067E-2</v>
      </c>
      <c r="AP28" s="14">
        <f t="shared" si="35"/>
        <v>4.1232500223120229E-2</v>
      </c>
      <c r="AQ28" s="14">
        <f t="shared" si="35"/>
        <v>4.6762709258623657E-2</v>
      </c>
      <c r="AR28" s="14">
        <f t="shared" si="35"/>
        <v>4.8444885426914407E-2</v>
      </c>
    </row>
    <row r="29" spans="1:44" s="14" customFormat="1" x14ac:dyDescent="0.25">
      <c r="A29" s="16" t="s">
        <v>13</v>
      </c>
      <c r="B29" s="14">
        <f t="shared" ref="B29:K29" si="36">B12/B$5</f>
        <v>0.25421603759696321</v>
      </c>
      <c r="C29" s="14">
        <f t="shared" si="36"/>
        <v>0.25657170891409753</v>
      </c>
      <c r="D29" s="14">
        <f t="shared" si="36"/>
        <v>0.23036264889145858</v>
      </c>
      <c r="E29" s="14">
        <f t="shared" si="36"/>
        <v>0.21884766757041674</v>
      </c>
      <c r="F29" s="14">
        <f t="shared" si="36"/>
        <v>0.20928375695245233</v>
      </c>
      <c r="G29" s="14">
        <f t="shared" si="36"/>
        <v>0.1863150468944165</v>
      </c>
      <c r="H29" s="14">
        <f t="shared" si="36"/>
        <v>0.19658305575102342</v>
      </c>
      <c r="I29" s="14">
        <f t="shared" si="36"/>
        <v>0.17278126510535802</v>
      </c>
      <c r="J29" s="14">
        <f t="shared" si="36"/>
        <v>0.17211529486164168</v>
      </c>
      <c r="K29" s="14">
        <f t="shared" si="36"/>
        <v>0.18518061524407031</v>
      </c>
      <c r="M29" s="14">
        <f t="shared" ref="M29:V29" si="37">M12/M$5</f>
        <v>0.29348163554712153</v>
      </c>
      <c r="N29" s="14">
        <f t="shared" si="37"/>
        <v>0.32642837184261425</v>
      </c>
      <c r="O29" s="14">
        <f t="shared" si="37"/>
        <v>0.34226217671736614</v>
      </c>
      <c r="P29" s="14">
        <f t="shared" si="37"/>
        <v>0.39998946070186453</v>
      </c>
      <c r="Q29" s="14">
        <f t="shared" si="37"/>
        <v>0.3391321347767392</v>
      </c>
      <c r="R29" s="14">
        <f t="shared" si="37"/>
        <v>0.36360737882746841</v>
      </c>
      <c r="S29" s="14">
        <f t="shared" si="37"/>
        <v>0.35659359353449382</v>
      </c>
      <c r="T29" s="14">
        <f t="shared" si="37"/>
        <v>0.39129694555037298</v>
      </c>
      <c r="U29" s="14">
        <f t="shared" si="37"/>
        <v>0.40906060600730748</v>
      </c>
      <c r="V29" s="14">
        <f t="shared" si="37"/>
        <v>0.35165417028450402</v>
      </c>
      <c r="X29" s="14">
        <f t="shared" ref="X29:AG29" si="38">X12/X$5</f>
        <v>0.23493066630176837</v>
      </c>
      <c r="Y29" s="14">
        <f t="shared" si="38"/>
        <v>0.22043149308885057</v>
      </c>
      <c r="Z29" s="14">
        <f t="shared" si="38"/>
        <v>0.16201162679477921</v>
      </c>
      <c r="AA29" s="14">
        <f t="shared" si="38"/>
        <v>6.6848283242242831E-2</v>
      </c>
      <c r="AB29" s="14">
        <f t="shared" si="38"/>
        <v>6.1081693402724506E-2</v>
      </c>
      <c r="AC29" s="14">
        <f t="shared" si="38"/>
        <v>4.9753103842695184E-2</v>
      </c>
      <c r="AD29" s="14">
        <f t="shared" si="38"/>
        <v>2.6477754807216328E-2</v>
      </c>
      <c r="AE29" s="14">
        <f t="shared" si="38"/>
        <v>-0.13380654957255533</v>
      </c>
      <c r="AF29" s="14">
        <f t="shared" si="38"/>
        <v>-0.19348256016733953</v>
      </c>
      <c r="AG29" s="14">
        <f t="shared" si="38"/>
        <v>-0.42746480213261329</v>
      </c>
      <c r="AI29" s="14">
        <f t="shared" ref="AI29:AR29" si="39">AI12/AI$5</f>
        <v>0.26394480478126014</v>
      </c>
      <c r="AJ29" s="14">
        <f t="shared" si="39"/>
        <v>0.27433367937329206</v>
      </c>
      <c r="AK29" s="14">
        <f t="shared" si="39"/>
        <v>0.26112853277912701</v>
      </c>
      <c r="AL29" s="14">
        <f t="shared" si="39"/>
        <v>0.275601200877584</v>
      </c>
      <c r="AM29" s="14">
        <f t="shared" si="39"/>
        <v>0.25443023074405341</v>
      </c>
      <c r="AN29" s="14">
        <f t="shared" si="39"/>
        <v>0.24006840738062044</v>
      </c>
      <c r="AO29" s="14">
        <f t="shared" si="39"/>
        <v>0.25099627127753033</v>
      </c>
      <c r="AP29" s="14">
        <f t="shared" si="39"/>
        <v>0.25333308060591553</v>
      </c>
      <c r="AQ29" s="14">
        <f t="shared" si="39"/>
        <v>0.26159264952050376</v>
      </c>
      <c r="AR29" s="14">
        <f t="shared" si="39"/>
        <v>0.25846116571499966</v>
      </c>
    </row>
    <row r="31" spans="1:44" x14ac:dyDescent="0.25">
      <c r="B31" t="s">
        <v>1</v>
      </c>
      <c r="D31" t="s">
        <v>2</v>
      </c>
      <c r="F31" t="s">
        <v>4</v>
      </c>
      <c r="I31" t="s">
        <v>1</v>
      </c>
      <c r="J31" t="s">
        <v>2</v>
      </c>
      <c r="K31" t="s">
        <v>4</v>
      </c>
    </row>
    <row r="32" spans="1:44" x14ac:dyDescent="0.25">
      <c r="B32" t="s">
        <v>60</v>
      </c>
      <c r="C32" t="s">
        <v>61</v>
      </c>
      <c r="D32" t="s">
        <v>60</v>
      </c>
      <c r="E32" t="s">
        <v>61</v>
      </c>
      <c r="F32" t="s">
        <v>60</v>
      </c>
      <c r="G32" t="s">
        <v>61</v>
      </c>
      <c r="I32" s="63" t="s">
        <v>78</v>
      </c>
      <c r="J32" s="63"/>
      <c r="K32" s="63"/>
    </row>
    <row r="33" spans="1:14" x14ac:dyDescent="0.25">
      <c r="A33" s="13" t="s">
        <v>5</v>
      </c>
      <c r="B33" s="15">
        <f t="shared" ref="B33:B41" si="40">(K4-B4)/B4</f>
        <v>0.7426406086865881</v>
      </c>
      <c r="C33" s="14">
        <f t="shared" ref="C33:C41" si="41">(K4/B4)^(1/(K$3-B$3))-1</f>
        <v>6.3655205885046584E-2</v>
      </c>
      <c r="D33" s="15">
        <f t="shared" ref="D33:D41" si="42">(V4-M4)/M4</f>
        <v>0.55901591825357921</v>
      </c>
      <c r="E33" s="14">
        <f t="shared" ref="E33:E41" si="43">(V4/M4)^(1/(V$3-M$3))-1</f>
        <v>5.0576879436151634E-2</v>
      </c>
      <c r="F33" s="15">
        <f t="shared" ref="F33:F41" si="44">(AR4-AI4)/AI4</f>
        <v>0.64646025670990381</v>
      </c>
      <c r="G33" s="14">
        <f t="shared" ref="G33:G41" si="45">(AR4/AI4)^(1/(AR$3-AI$3))-1</f>
        <v>5.6966566738594571E-2</v>
      </c>
      <c r="I33" s="14">
        <f>(K4/J4)-1</f>
        <v>4.2479675041153353E-2</v>
      </c>
      <c r="J33" s="14">
        <f>(V4/U4)-1</f>
        <v>-6.0141213625180767E-2</v>
      </c>
      <c r="K33" s="14">
        <f>(AR4/AQ4)-1</f>
        <v>-1.1074264905578057E-2</v>
      </c>
    </row>
    <row r="34" spans="1:14" x14ac:dyDescent="0.25">
      <c r="A34" s="13" t="s">
        <v>6</v>
      </c>
      <c r="B34" s="15">
        <f t="shared" si="40"/>
        <v>0.13725649421461616</v>
      </c>
      <c r="C34" s="14">
        <f t="shared" si="41"/>
        <v>1.4393579499383913E-2</v>
      </c>
      <c r="D34" s="15">
        <f t="shared" si="42"/>
        <v>1.7150005312137357</v>
      </c>
      <c r="E34" s="14">
        <f t="shared" si="43"/>
        <v>0.11736910141923951</v>
      </c>
      <c r="F34" s="15">
        <f t="shared" si="44"/>
        <v>0.5281713207724863</v>
      </c>
      <c r="G34" s="14">
        <f t="shared" si="45"/>
        <v>4.8246836824794581E-2</v>
      </c>
      <c r="I34" s="14">
        <f t="shared" ref="I34:I41" si="46">(K5/J5)-1</f>
        <v>-7.3689534425264158E-2</v>
      </c>
      <c r="J34" s="14">
        <f t="shared" ref="J34:J41" si="47">(V5/U5)-1</f>
        <v>0.20045671763347217</v>
      </c>
      <c r="K34" s="14">
        <f t="shared" ref="K34:K41" si="48">(AR5/AQ5)-1</f>
        <v>2.9835963949241373E-2</v>
      </c>
    </row>
    <row r="35" spans="1:14" x14ac:dyDescent="0.25">
      <c r="A35" s="13" t="s">
        <v>7</v>
      </c>
      <c r="B35" s="15">
        <f t="shared" si="40"/>
        <v>0.2365166199388988</v>
      </c>
      <c r="C35" s="14">
        <f t="shared" si="41"/>
        <v>2.3869108107958725E-2</v>
      </c>
      <c r="D35" s="15">
        <f t="shared" si="42"/>
        <v>1.5881831008243601</v>
      </c>
      <c r="E35" s="14">
        <f t="shared" si="43"/>
        <v>0.11144591254826963</v>
      </c>
      <c r="F35" s="15">
        <f t="shared" si="44"/>
        <v>0.52325040019110969</v>
      </c>
      <c r="G35" s="14">
        <f t="shared" si="45"/>
        <v>4.7871243617657155E-2</v>
      </c>
      <c r="I35" s="14">
        <f t="shared" si="46"/>
        <v>-8.9153593729962122E-2</v>
      </c>
      <c r="J35" s="14">
        <f t="shared" si="47"/>
        <v>0.39229881445409265</v>
      </c>
      <c r="K35" s="14">
        <f t="shared" si="48"/>
        <v>4.0538013828346653E-2</v>
      </c>
    </row>
    <row r="36" spans="1:14" x14ac:dyDescent="0.25">
      <c r="A36" s="13" t="s">
        <v>8</v>
      </c>
      <c r="B36" s="15">
        <f t="shared" si="40"/>
        <v>0.3829067784853124</v>
      </c>
      <c r="C36" s="14">
        <f t="shared" si="41"/>
        <v>3.6677460428749198E-2</v>
      </c>
      <c r="D36" s="15">
        <f t="shared" si="42"/>
        <v>4.9846055293889062</v>
      </c>
      <c r="E36" s="14">
        <f t="shared" si="43"/>
        <v>0.21993665629680503</v>
      </c>
      <c r="F36" s="15">
        <f t="shared" si="44"/>
        <v>1.2054141239059306</v>
      </c>
      <c r="G36" s="14">
        <f t="shared" si="45"/>
        <v>9.1856521434200422E-2</v>
      </c>
      <c r="I36" s="14">
        <f t="shared" si="46"/>
        <v>-3.7380538110847406E-2</v>
      </c>
      <c r="J36" s="14">
        <f t="shared" si="47"/>
        <v>0.44033045964745976</v>
      </c>
      <c r="K36" s="14">
        <f t="shared" si="48"/>
        <v>0.14716115756297676</v>
      </c>
    </row>
    <row r="37" spans="1:14" x14ac:dyDescent="0.25">
      <c r="A37" s="13" t="s">
        <v>9</v>
      </c>
      <c r="B37" s="15">
        <f t="shared" si="40"/>
        <v>0.34142710847465174</v>
      </c>
      <c r="C37" s="14">
        <f t="shared" si="41"/>
        <v>3.3175549429282247E-2</v>
      </c>
      <c r="D37" s="15">
        <f t="shared" si="42"/>
        <v>3.2718545891956001</v>
      </c>
      <c r="E37" s="14">
        <f t="shared" si="43"/>
        <v>0.17508287105108478</v>
      </c>
      <c r="F37" s="15">
        <f t="shared" si="44"/>
        <v>1.213231348083867</v>
      </c>
      <c r="G37" s="14">
        <f t="shared" si="45"/>
        <v>9.2285862365139248E-2</v>
      </c>
      <c r="I37" s="14">
        <f t="shared" si="46"/>
        <v>-4.095537241854641E-2</v>
      </c>
      <c r="J37" s="14">
        <f t="shared" si="47"/>
        <v>0.26609596371061484</v>
      </c>
      <c r="K37" s="14">
        <f t="shared" si="48"/>
        <v>0.11420761646104904</v>
      </c>
    </row>
    <row r="38" spans="1:14" x14ac:dyDescent="0.25">
      <c r="A38" s="13" t="s">
        <v>10</v>
      </c>
      <c r="B38" s="15">
        <f t="shared" si="40"/>
        <v>-7.3496528351099918E-2</v>
      </c>
      <c r="C38" s="14">
        <f t="shared" si="41"/>
        <v>-8.4460727219543008E-3</v>
      </c>
      <c r="D38" s="15">
        <f t="shared" si="42"/>
        <v>3.6111219275086492</v>
      </c>
      <c r="E38" s="14">
        <f t="shared" si="43"/>
        <v>0.18510352405969055</v>
      </c>
      <c r="F38" s="15">
        <f t="shared" si="44"/>
        <v>3.467836585178607</v>
      </c>
      <c r="G38" s="14">
        <f t="shared" si="45"/>
        <v>0.18095413493308676</v>
      </c>
      <c r="I38" s="14">
        <f t="shared" si="46"/>
        <v>-8.6235893548155418E-2</v>
      </c>
      <c r="J38" s="14">
        <f t="shared" si="47"/>
        <v>0.61391149848101545</v>
      </c>
      <c r="K38" s="14">
        <f t="shared" si="48"/>
        <v>0.60400046633945714</v>
      </c>
    </row>
    <row r="39" spans="1:14" x14ac:dyDescent="0.25">
      <c r="A39" s="13" t="s">
        <v>11</v>
      </c>
      <c r="B39" s="15">
        <f t="shared" si="40"/>
        <v>-0.22423296975978735</v>
      </c>
      <c r="C39" s="14">
        <f t="shared" si="41"/>
        <v>-2.7817220026321809E-2</v>
      </c>
      <c r="D39" s="15">
        <f t="shared" si="42"/>
        <v>2.2554612828924498</v>
      </c>
      <c r="E39" s="14">
        <f t="shared" si="43"/>
        <v>0.14013675995984021</v>
      </c>
      <c r="F39" s="15">
        <f t="shared" si="44"/>
        <v>2.0766252280431612</v>
      </c>
      <c r="G39" s="14">
        <f t="shared" si="45"/>
        <v>0.13300156765363469</v>
      </c>
      <c r="I39" s="14">
        <f t="shared" si="46"/>
        <v>-0.25307606143194195</v>
      </c>
      <c r="J39" s="14">
        <f t="shared" si="47"/>
        <v>0.53172191236157063</v>
      </c>
      <c r="K39" s="14">
        <f t="shared" si="48"/>
        <v>0.50300384221315042</v>
      </c>
    </row>
    <row r="40" spans="1:14" x14ac:dyDescent="0.25">
      <c r="A40" s="13" t="s">
        <v>12</v>
      </c>
      <c r="B40" s="15">
        <f t="shared" si="40"/>
        <v>0.53977595257293742</v>
      </c>
      <c r="C40" s="14">
        <f t="shared" si="41"/>
        <v>4.912833036069264E-2</v>
      </c>
      <c r="D40" s="15">
        <f t="shared" si="42"/>
        <v>3.1441082961935662</v>
      </c>
      <c r="E40" s="14">
        <f t="shared" si="43"/>
        <v>0.17112554786074674</v>
      </c>
      <c r="F40" s="15">
        <f t="shared" si="44"/>
        <v>1.6744650663818661</v>
      </c>
      <c r="G40" s="14">
        <f t="shared" si="45"/>
        <v>0.11550307025088147</v>
      </c>
      <c r="I40" s="14">
        <f t="shared" si="46"/>
        <v>-2.1839127712437456E-2</v>
      </c>
      <c r="J40" s="14">
        <f t="shared" si="47"/>
        <v>0.11557596834134931</v>
      </c>
      <c r="K40" s="14">
        <f t="shared" si="48"/>
        <v>6.6881839675200894E-2</v>
      </c>
    </row>
    <row r="41" spans="1:14" x14ac:dyDescent="0.25">
      <c r="A41" s="13" t="s">
        <v>13</v>
      </c>
      <c r="B41" s="15">
        <f t="shared" si="40"/>
        <v>-0.17157918406839001</v>
      </c>
      <c r="C41" s="14">
        <f t="shared" si="41"/>
        <v>-2.0697691852788913E-2</v>
      </c>
      <c r="D41" s="15">
        <f t="shared" si="42"/>
        <v>2.2531550307946278</v>
      </c>
      <c r="E41" s="14">
        <f t="shared" si="43"/>
        <v>0.14004698701692186</v>
      </c>
      <c r="F41" s="15">
        <f t="shared" si="44"/>
        <v>0.49642248615734164</v>
      </c>
      <c r="G41" s="14">
        <f t="shared" si="45"/>
        <v>4.5804411573432624E-2</v>
      </c>
      <c r="I41" s="14">
        <f t="shared" si="46"/>
        <v>-3.3730467705243017E-3</v>
      </c>
      <c r="J41" s="14">
        <f t="shared" si="47"/>
        <v>3.198793724545701E-2</v>
      </c>
      <c r="K41" s="14">
        <f t="shared" si="48"/>
        <v>1.7507962190231874E-2</v>
      </c>
    </row>
    <row r="43" spans="1:14" x14ac:dyDescent="0.25">
      <c r="A43" s="3" t="str">
        <f>A1</f>
        <v>Clothing</v>
      </c>
    </row>
    <row r="44" spans="1:14" x14ac:dyDescent="0.25">
      <c r="A44" s="18"/>
      <c r="B44" s="64" t="s">
        <v>63</v>
      </c>
      <c r="C44" s="64"/>
      <c r="D44" s="64"/>
      <c r="E44" s="64"/>
      <c r="F44" s="64" t="s">
        <v>64</v>
      </c>
      <c r="G44" s="64"/>
      <c r="H44" s="64"/>
      <c r="I44" s="64"/>
      <c r="J44" s="64" t="s">
        <v>4</v>
      </c>
      <c r="K44" s="64"/>
      <c r="L44" s="64"/>
      <c r="M44" s="19" t="s">
        <v>3</v>
      </c>
      <c r="N44" s="17"/>
    </row>
    <row r="45" spans="1:14" ht="38.25" x14ac:dyDescent="0.25">
      <c r="A45" s="30" t="s">
        <v>65</v>
      </c>
      <c r="B45" s="21">
        <v>2003</v>
      </c>
      <c r="C45" s="21">
        <v>2012</v>
      </c>
      <c r="D45" s="29" t="s">
        <v>94</v>
      </c>
      <c r="E45" s="21" t="s">
        <v>66</v>
      </c>
      <c r="F45" s="21">
        <v>2003</v>
      </c>
      <c r="G45" s="21">
        <v>2012</v>
      </c>
      <c r="H45" s="29" t="s">
        <v>94</v>
      </c>
      <c r="I45" s="21" t="s">
        <v>66</v>
      </c>
      <c r="J45" s="21">
        <v>2012</v>
      </c>
      <c r="K45" s="29" t="s">
        <v>95</v>
      </c>
      <c r="L45" s="21" t="s">
        <v>66</v>
      </c>
      <c r="M45" s="21">
        <v>2012</v>
      </c>
    </row>
    <row r="46" spans="1:14" x14ac:dyDescent="0.25">
      <c r="A46" s="31" t="s">
        <v>5</v>
      </c>
      <c r="B46" s="23">
        <f t="shared" ref="B46:B54" si="49">B4</f>
        <v>219370.88170699999</v>
      </c>
      <c r="C46" s="23">
        <f t="shared" ref="C46:C54" si="50">K4</f>
        <v>382284.60682599997</v>
      </c>
      <c r="D46" s="24"/>
      <c r="E46" s="25">
        <f t="shared" ref="E46:E54" si="51">C33</f>
        <v>6.3655205885046584E-2</v>
      </c>
      <c r="F46" s="23">
        <f t="shared" ref="F46:F54" si="52">M4</f>
        <v>241286.84587799999</v>
      </c>
      <c r="G46" s="23">
        <f t="shared" ref="G46:G54" si="53">V4</f>
        <v>376170.033589</v>
      </c>
      <c r="H46" s="24"/>
      <c r="I46" s="25">
        <f t="shared" ref="I46:I54" si="54">E33</f>
        <v>5.0576879436151634E-2</v>
      </c>
      <c r="J46" s="23">
        <f t="shared" ref="J46:J54" si="55">AR4</f>
        <v>758454.64041500003</v>
      </c>
      <c r="K46" s="24"/>
      <c r="L46" s="25">
        <f t="shared" ref="L46:L54" si="56">G33</f>
        <v>5.6966566738594571E-2</v>
      </c>
      <c r="M46" s="23">
        <f t="shared" ref="M46:M54" si="57">AG4</f>
        <v>6114.5732369999751</v>
      </c>
    </row>
    <row r="47" spans="1:14" x14ac:dyDescent="0.25">
      <c r="A47" s="22" t="s">
        <v>6</v>
      </c>
      <c r="B47" s="23">
        <f t="shared" si="49"/>
        <v>10390.561752</v>
      </c>
      <c r="C47" s="23">
        <f t="shared" si="50"/>
        <v>11816.733831</v>
      </c>
      <c r="D47" s="24">
        <f>K17</f>
        <v>3.0910828267742635E-2</v>
      </c>
      <c r="E47" s="25">
        <f t="shared" si="51"/>
        <v>1.4393579499383913E-2</v>
      </c>
      <c r="F47" s="23">
        <f t="shared" si="52"/>
        <v>3422.4171510000001</v>
      </c>
      <c r="G47" s="23">
        <f t="shared" si="53"/>
        <v>9291.8643830000001</v>
      </c>
      <c r="H47" s="24">
        <f>V17</f>
        <v>2.4701234955765265E-2</v>
      </c>
      <c r="I47" s="25">
        <f t="shared" si="54"/>
        <v>0.11736910141923951</v>
      </c>
      <c r="J47" s="23">
        <f t="shared" si="55"/>
        <v>21108.598213999998</v>
      </c>
      <c r="K47" s="24">
        <f>AR17</f>
        <v>2.7831062121856234E-2</v>
      </c>
      <c r="L47" s="25">
        <f t="shared" si="56"/>
        <v>4.8246836824794581E-2</v>
      </c>
      <c r="M47" s="23">
        <f t="shared" si="57"/>
        <v>2524.8694479999995</v>
      </c>
    </row>
    <row r="48" spans="1:14" x14ac:dyDescent="0.25">
      <c r="A48" s="26" t="s">
        <v>7</v>
      </c>
      <c r="B48" s="23">
        <f t="shared" si="49"/>
        <v>7739.9884730000003</v>
      </c>
      <c r="C48" s="23">
        <f t="shared" si="50"/>
        <v>9570.6243849999992</v>
      </c>
      <c r="D48" s="24">
        <f t="shared" ref="D48:D54" si="58">K23</f>
        <v>0.8099212965170155</v>
      </c>
      <c r="E48" s="25">
        <f t="shared" si="51"/>
        <v>2.3869108107958725E-2</v>
      </c>
      <c r="F48" s="23">
        <f t="shared" si="52"/>
        <v>2083.9966249999998</v>
      </c>
      <c r="G48" s="23">
        <f t="shared" si="53"/>
        <v>5393.7648470000004</v>
      </c>
      <c r="H48" s="24">
        <f>V23</f>
        <v>0.58048251940355511</v>
      </c>
      <c r="I48" s="25">
        <f t="shared" si="54"/>
        <v>0.11144591254826963</v>
      </c>
      <c r="J48" s="23">
        <f t="shared" si="55"/>
        <v>14964.389232</v>
      </c>
      <c r="K48" s="24">
        <f t="shared" ref="K48:K54" si="59">AR23</f>
        <v>0.70892387454108952</v>
      </c>
      <c r="L48" s="25">
        <f t="shared" si="56"/>
        <v>4.7871243617657155E-2</v>
      </c>
      <c r="M48" s="23">
        <f t="shared" si="57"/>
        <v>4176.8595379999988</v>
      </c>
    </row>
    <row r="49" spans="1:13" x14ac:dyDescent="0.25">
      <c r="A49" s="26" t="s">
        <v>8</v>
      </c>
      <c r="B49" s="23">
        <f t="shared" si="49"/>
        <v>2550.0462719999991</v>
      </c>
      <c r="C49" s="23">
        <f t="shared" si="50"/>
        <v>3526.4762749999995</v>
      </c>
      <c r="D49" s="24">
        <f t="shared" si="58"/>
        <v>0.2984307106713911</v>
      </c>
      <c r="E49" s="25">
        <f t="shared" si="51"/>
        <v>3.6677460428749198E-2</v>
      </c>
      <c r="F49" s="23">
        <f t="shared" si="52"/>
        <v>554.99485600000003</v>
      </c>
      <c r="G49" s="23">
        <f t="shared" si="53"/>
        <v>3321.4252839999999</v>
      </c>
      <c r="H49" s="24">
        <f t="shared" ref="H49:H54" si="60">V24</f>
        <v>0.3574552045848558</v>
      </c>
      <c r="I49" s="25">
        <f t="shared" si="54"/>
        <v>0.21993665629680503</v>
      </c>
      <c r="J49" s="23">
        <f t="shared" si="55"/>
        <v>6847.9015589999999</v>
      </c>
      <c r="K49" s="24">
        <f t="shared" si="59"/>
        <v>0.32441289987973809</v>
      </c>
      <c r="L49" s="25">
        <f t="shared" si="56"/>
        <v>9.1856521434200422E-2</v>
      </c>
      <c r="M49" s="23">
        <f t="shared" si="57"/>
        <v>205.05099099999961</v>
      </c>
    </row>
    <row r="50" spans="1:13" x14ac:dyDescent="0.25">
      <c r="A50" s="26" t="s">
        <v>9</v>
      </c>
      <c r="B50" s="23">
        <f t="shared" si="49"/>
        <v>218.42695599999999</v>
      </c>
      <c r="C50" s="23">
        <f t="shared" si="50"/>
        <v>293.00383999999997</v>
      </c>
      <c r="D50" s="24">
        <f t="shared" si="58"/>
        <v>2.479567063035085E-2</v>
      </c>
      <c r="E50" s="25">
        <f t="shared" si="51"/>
        <v>3.3175549429282247E-2</v>
      </c>
      <c r="F50" s="23">
        <f t="shared" si="52"/>
        <v>92.501407</v>
      </c>
      <c r="G50" s="23">
        <f t="shared" si="53"/>
        <v>395.15255999999999</v>
      </c>
      <c r="H50" s="24">
        <f t="shared" si="60"/>
        <v>4.2526724854374143E-2</v>
      </c>
      <c r="I50" s="25">
        <f t="shared" si="54"/>
        <v>0.17508287105108478</v>
      </c>
      <c r="J50" s="23">
        <f t="shared" si="55"/>
        <v>688.15639999999996</v>
      </c>
      <c r="K50" s="24">
        <f t="shared" si="59"/>
        <v>3.2600762638212016E-2</v>
      </c>
      <c r="L50" s="25">
        <f t="shared" si="56"/>
        <v>9.2285862365139248E-2</v>
      </c>
      <c r="M50" s="23">
        <f t="shared" si="57"/>
        <v>-102.14872000000003</v>
      </c>
    </row>
    <row r="51" spans="1:13" x14ac:dyDescent="0.25">
      <c r="A51" s="26" t="s">
        <v>10</v>
      </c>
      <c r="B51" s="23">
        <f t="shared" si="49"/>
        <v>4.2878760000000007</v>
      </c>
      <c r="C51" s="23">
        <f t="shared" si="50"/>
        <v>3.9727319999999997</v>
      </c>
      <c r="D51" s="24">
        <f t="shared" si="58"/>
        <v>3.3619543748865198E-4</v>
      </c>
      <c r="E51" s="25">
        <f t="shared" si="51"/>
        <v>-8.4460727219543008E-3</v>
      </c>
      <c r="F51" s="23">
        <f t="shared" si="52"/>
        <v>105.97592900000004</v>
      </c>
      <c r="G51" s="23">
        <f t="shared" si="53"/>
        <v>488.66792999999996</v>
      </c>
      <c r="H51" s="24">
        <f t="shared" si="60"/>
        <v>5.2590945138420879E-2</v>
      </c>
      <c r="I51" s="25">
        <f t="shared" si="54"/>
        <v>0.18510352405969055</v>
      </c>
      <c r="J51" s="23">
        <f t="shared" si="55"/>
        <v>492.64066199999996</v>
      </c>
      <c r="K51" s="24">
        <f t="shared" si="59"/>
        <v>2.3338388319564612E-2</v>
      </c>
      <c r="L51" s="25">
        <f t="shared" si="56"/>
        <v>0.18095413493308676</v>
      </c>
      <c r="M51" s="23">
        <f t="shared" si="57"/>
        <v>-484.69519799999995</v>
      </c>
    </row>
    <row r="52" spans="1:13" x14ac:dyDescent="0.25">
      <c r="A52" s="26" t="s">
        <v>11</v>
      </c>
      <c r="B52" s="23">
        <f t="shared" si="49"/>
        <v>32.544447000000005</v>
      </c>
      <c r="C52" s="23">
        <f t="shared" si="50"/>
        <v>25.246909000000002</v>
      </c>
      <c r="D52" s="24">
        <f t="shared" si="58"/>
        <v>2.1365386883613561E-3</v>
      </c>
      <c r="E52" s="25">
        <f t="shared" si="51"/>
        <v>-2.7817220026321809E-2</v>
      </c>
      <c r="F52" s="23">
        <f t="shared" si="52"/>
        <v>418.70839600000005</v>
      </c>
      <c r="G52" s="23">
        <f t="shared" si="53"/>
        <v>1363.088972</v>
      </c>
      <c r="H52" s="24">
        <f t="shared" si="60"/>
        <v>0.14669703687172292</v>
      </c>
      <c r="I52" s="25">
        <f t="shared" si="54"/>
        <v>0.14013675995984021</v>
      </c>
      <c r="J52" s="23">
        <f t="shared" si="55"/>
        <v>1388.335881</v>
      </c>
      <c r="K52" s="24">
        <f t="shared" si="59"/>
        <v>6.57711074380678E-2</v>
      </c>
      <c r="L52" s="25">
        <f t="shared" si="56"/>
        <v>0.13300156765363469</v>
      </c>
      <c r="M52" s="23">
        <f t="shared" si="57"/>
        <v>-1337.8420630000001</v>
      </c>
    </row>
    <row r="53" spans="1:13" x14ac:dyDescent="0.25">
      <c r="A53" s="26" t="s">
        <v>12</v>
      </c>
      <c r="B53" s="23">
        <f t="shared" si="49"/>
        <v>215.76744099999996</v>
      </c>
      <c r="C53" s="23">
        <f t="shared" si="50"/>
        <v>332.23351700000001</v>
      </c>
      <c r="D53" s="24">
        <f t="shared" si="58"/>
        <v>2.8115511591571874E-2</v>
      </c>
      <c r="E53" s="25">
        <f t="shared" si="51"/>
        <v>4.912833036069264E-2</v>
      </c>
      <c r="F53" s="23">
        <f t="shared" si="52"/>
        <v>166.59074899999999</v>
      </c>
      <c r="G53" s="23">
        <f t="shared" si="53"/>
        <v>690.37010499999997</v>
      </c>
      <c r="H53" s="24">
        <f t="shared" si="60"/>
        <v>7.4298340628288953E-2</v>
      </c>
      <c r="I53" s="25">
        <f t="shared" si="54"/>
        <v>0.17112554786074674</v>
      </c>
      <c r="J53" s="23">
        <f t="shared" si="55"/>
        <v>1022.603622</v>
      </c>
      <c r="K53" s="24">
        <f t="shared" si="59"/>
        <v>4.8444885426914407E-2</v>
      </c>
      <c r="L53" s="25">
        <f t="shared" si="56"/>
        <v>0.11550307025088147</v>
      </c>
      <c r="M53" s="23">
        <f t="shared" si="57"/>
        <v>-358.13658799999996</v>
      </c>
    </row>
    <row r="54" spans="1:13" x14ac:dyDescent="0.25">
      <c r="A54" s="26" t="s">
        <v>13</v>
      </c>
      <c r="B54" s="23">
        <f t="shared" si="49"/>
        <v>2641.4474369999998</v>
      </c>
      <c r="C54" s="23">
        <f t="shared" si="50"/>
        <v>2188.2300409999998</v>
      </c>
      <c r="D54" s="24">
        <f t="shared" si="58"/>
        <v>0.18518061524407031</v>
      </c>
      <c r="E54" s="25">
        <f t="shared" si="51"/>
        <v>-2.0697691852788913E-2</v>
      </c>
      <c r="F54" s="23">
        <f t="shared" si="52"/>
        <v>1004.4165829999999</v>
      </c>
      <c r="G54" s="23">
        <f t="shared" si="53"/>
        <v>3267.52286</v>
      </c>
      <c r="H54" s="24">
        <f t="shared" si="60"/>
        <v>0.35165417028450402</v>
      </c>
      <c r="I54" s="25">
        <f t="shared" si="54"/>
        <v>0.14004698701692186</v>
      </c>
      <c r="J54" s="23">
        <f t="shared" si="55"/>
        <v>5455.7529009999998</v>
      </c>
      <c r="K54" s="24">
        <f t="shared" si="59"/>
        <v>0.25846116571499966</v>
      </c>
      <c r="L54" s="25">
        <f t="shared" si="56"/>
        <v>4.5804411573432624E-2</v>
      </c>
      <c r="M54" s="23">
        <f t="shared" si="57"/>
        <v>-1079.2928190000002</v>
      </c>
    </row>
  </sheetData>
  <mergeCells count="4">
    <mergeCell ref="B44:E44"/>
    <mergeCell ref="F44:I44"/>
    <mergeCell ref="J44:L44"/>
    <mergeCell ref="I32:K32"/>
  </mergeCells>
  <phoneticPr fontId="13" type="noConversion"/>
  <pageMargins left="0.7" right="0.7" top="0.75" bottom="0.75" header="0.3" footer="0.3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S49"/>
  <sheetViews>
    <sheetView topLeftCell="U4" zoomScale="85" workbookViewId="0">
      <selection activeCell="AR26" sqref="AR26:AR34"/>
    </sheetView>
  </sheetViews>
  <sheetFormatPr defaultRowHeight="15" x14ac:dyDescent="0.25"/>
  <cols>
    <col min="1" max="1" width="29.85546875" customWidth="1"/>
  </cols>
  <sheetData>
    <row r="1" spans="1:44" x14ac:dyDescent="0.25">
      <c r="A1" s="6" t="str">
        <f>'INPUT by REC'!A1</f>
        <v>Africa</v>
      </c>
    </row>
    <row r="2" spans="1:44" s="2" customFormat="1" x14ac:dyDescent="0.25">
      <c r="B2" s="6" t="str">
        <f>'INPUT by REC'!B2</f>
        <v>Export</v>
      </c>
      <c r="M2" s="6" t="str">
        <f>'INPUT by REC'!M2</f>
        <v>Import</v>
      </c>
      <c r="X2" s="2" t="s">
        <v>3</v>
      </c>
      <c r="AI2" s="6" t="str">
        <f>'INPUT by REC'!AI2</f>
        <v>Trade</v>
      </c>
    </row>
    <row r="3" spans="1:44" s="2" customFormat="1" x14ac:dyDescent="0.25">
      <c r="B3" s="6">
        <f>'INPUT by REC'!B3</f>
        <v>2003</v>
      </c>
      <c r="C3" s="6">
        <f>'INPUT by REC'!C3</f>
        <v>2004</v>
      </c>
      <c r="D3" s="6">
        <f>'INPUT by REC'!D3</f>
        <v>2005</v>
      </c>
      <c r="E3" s="6">
        <f>'INPUT by REC'!E3</f>
        <v>2006</v>
      </c>
      <c r="F3" s="6">
        <f>'INPUT by REC'!F3</f>
        <v>2007</v>
      </c>
      <c r="G3" s="6">
        <f>'INPUT by REC'!G3</f>
        <v>2008</v>
      </c>
      <c r="H3" s="6">
        <f>'INPUT by REC'!H3</f>
        <v>2009</v>
      </c>
      <c r="I3" s="6">
        <f>'INPUT by REC'!I3</f>
        <v>2010</v>
      </c>
      <c r="J3" s="6">
        <f>'INPUT by REC'!J3</f>
        <v>2011</v>
      </c>
      <c r="K3" s="6">
        <f>'INPUT by REC'!K3</f>
        <v>2012</v>
      </c>
      <c r="M3" s="6">
        <f>'INPUT by REC'!M3</f>
        <v>2003</v>
      </c>
      <c r="N3" s="6">
        <f>'INPUT by REC'!N3</f>
        <v>2004</v>
      </c>
      <c r="O3" s="6">
        <f>'INPUT by REC'!O3</f>
        <v>2005</v>
      </c>
      <c r="P3" s="6">
        <f>'INPUT by REC'!P3</f>
        <v>2006</v>
      </c>
      <c r="Q3" s="6">
        <f>'INPUT by REC'!Q3</f>
        <v>2007</v>
      </c>
      <c r="R3" s="6">
        <f>'INPUT by REC'!R3</f>
        <v>2008</v>
      </c>
      <c r="S3" s="6">
        <f>'INPUT by REC'!S3</f>
        <v>2009</v>
      </c>
      <c r="T3" s="6">
        <f>'INPUT by REC'!T3</f>
        <v>2010</v>
      </c>
      <c r="U3" s="6">
        <f>'INPUT by REC'!U3</f>
        <v>2011</v>
      </c>
      <c r="V3" s="6">
        <f>'INPUT by REC'!V3</f>
        <v>2012</v>
      </c>
      <c r="X3" s="2">
        <v>2002</v>
      </c>
      <c r="Y3" s="2">
        <v>2003</v>
      </c>
      <c r="Z3" s="2">
        <v>2004</v>
      </c>
      <c r="AA3" s="2">
        <v>2005</v>
      </c>
      <c r="AB3" s="2">
        <v>2006</v>
      </c>
      <c r="AC3" s="2">
        <v>2007</v>
      </c>
      <c r="AD3" s="2">
        <v>2008</v>
      </c>
      <c r="AE3" s="2">
        <v>2009</v>
      </c>
      <c r="AF3" s="2">
        <v>2010</v>
      </c>
      <c r="AG3" s="2">
        <v>2011</v>
      </c>
      <c r="AI3" s="6">
        <f>'INPUT by REC'!AI3</f>
        <v>2003</v>
      </c>
      <c r="AJ3" s="6">
        <f>'INPUT by REC'!AJ3</f>
        <v>2004</v>
      </c>
      <c r="AK3" s="6">
        <f>'INPUT by REC'!AK3</f>
        <v>2005</v>
      </c>
      <c r="AL3" s="6">
        <f>'INPUT by REC'!AL3</f>
        <v>2006</v>
      </c>
      <c r="AM3" s="6">
        <f>'INPUT by REC'!AM3</f>
        <v>2007</v>
      </c>
      <c r="AN3" s="6">
        <f>'INPUT by REC'!AN3</f>
        <v>2008</v>
      </c>
      <c r="AO3" s="6">
        <f>'INPUT by REC'!AO3</f>
        <v>2009</v>
      </c>
      <c r="AP3" s="6">
        <f>'INPUT by REC'!AP3</f>
        <v>2010</v>
      </c>
      <c r="AQ3" s="6">
        <f>'INPUT by REC'!AQ3</f>
        <v>2011</v>
      </c>
      <c r="AR3" s="6">
        <f>'INPUT by REC'!AR3</f>
        <v>2012</v>
      </c>
    </row>
    <row r="4" spans="1:44" s="6" customFormat="1" x14ac:dyDescent="0.25">
      <c r="A4" s="6" t="str">
        <f>'INPUT by REC'!A4</f>
        <v>Total Trade</v>
      </c>
      <c r="B4" s="6">
        <f>'INPUT by REC'!B4</f>
        <v>186112.28165599998</v>
      </c>
      <c r="C4" s="6">
        <f>'INPUT by REC'!C4</f>
        <v>242778.74398300002</v>
      </c>
      <c r="D4" s="6">
        <f>'INPUT by REC'!D4</f>
        <v>304466.985621</v>
      </c>
      <c r="E4" s="6">
        <f>'INPUT by REC'!E4</f>
        <v>378364.25903799996</v>
      </c>
      <c r="F4" s="6">
        <f>'INPUT by REC'!F4</f>
        <v>444604.15596300003</v>
      </c>
      <c r="G4" s="6">
        <f>'INPUT by REC'!G4</f>
        <v>581389.05691499996</v>
      </c>
      <c r="H4" s="6">
        <f>'INPUT by REC'!H4</f>
        <v>392669.56937400001</v>
      </c>
      <c r="I4" s="6">
        <f>'INPUT by REC'!I4</f>
        <v>509095.428556</v>
      </c>
      <c r="J4" s="6">
        <f>'INPUT by REC'!J4</f>
        <v>591711.58264100004</v>
      </c>
      <c r="K4" s="6">
        <f>'INPUT by REC'!K4</f>
        <v>637542.52186700003</v>
      </c>
      <c r="M4" s="6">
        <f>'INPUT by REC'!M4</f>
        <v>156301.25278799998</v>
      </c>
      <c r="N4" s="6">
        <f>'INPUT by REC'!N4</f>
        <v>189162.85155199998</v>
      </c>
      <c r="O4" s="6">
        <f>'INPUT by REC'!O4</f>
        <v>230735.95333199998</v>
      </c>
      <c r="P4" s="6">
        <f>'INPUT by REC'!P4</f>
        <v>282236.15882900002</v>
      </c>
      <c r="Q4" s="6">
        <f>'INPUT by REC'!Q4</f>
        <v>341386.57209199999</v>
      </c>
      <c r="R4" s="6">
        <f>'INPUT by REC'!R4</f>
        <v>429016.92031699995</v>
      </c>
      <c r="S4" s="6">
        <f>'INPUT by REC'!S4</f>
        <v>374623.37742500001</v>
      </c>
      <c r="T4" s="6">
        <f>'INPUT by REC'!T4</f>
        <v>432706.96738499997</v>
      </c>
      <c r="U4" s="6">
        <f>'INPUT by REC'!U4</f>
        <v>499370.71544</v>
      </c>
      <c r="V4" s="6">
        <f>'INPUT by REC'!V4</f>
        <v>527054.41006000002</v>
      </c>
      <c r="X4" s="6">
        <f>'INPUT by REC'!X4</f>
        <v>29811.028867999994</v>
      </c>
      <c r="Y4" s="6">
        <f>'INPUT by REC'!Y4</f>
        <v>53615.892431000044</v>
      </c>
      <c r="Z4" s="6">
        <f>'INPUT by REC'!Z4</f>
        <v>73731.032289000024</v>
      </c>
      <c r="AA4" s="6">
        <f>'INPUT by REC'!AA4</f>
        <v>96128.100208999938</v>
      </c>
      <c r="AB4" s="6">
        <f>'INPUT by REC'!AB4</f>
        <v>103217.58387100004</v>
      </c>
      <c r="AC4" s="6">
        <f>'INPUT by REC'!AC4</f>
        <v>152372.13659800001</v>
      </c>
      <c r="AD4" s="6">
        <f>'INPUT by REC'!AD4</f>
        <v>18046.191949</v>
      </c>
      <c r="AE4" s="6">
        <f>'INPUT by REC'!AE4</f>
        <v>76388.461171000032</v>
      </c>
      <c r="AF4" s="6">
        <f>'INPUT by REC'!AF4</f>
        <v>92340.867201000045</v>
      </c>
      <c r="AG4" s="6">
        <f>'INPUT by REC'!AG4</f>
        <v>110488.11180700001</v>
      </c>
      <c r="AI4" s="6">
        <f>'INPUT by REC'!AI4</f>
        <v>342413.53444399999</v>
      </c>
      <c r="AJ4" s="6">
        <f>'INPUT by REC'!AJ4</f>
        <v>431941.59553499997</v>
      </c>
      <c r="AK4" s="6">
        <f>'INPUT by REC'!AK4</f>
        <v>535202.938953</v>
      </c>
      <c r="AL4" s="6">
        <f>'INPUT by REC'!AL4</f>
        <v>660600.41786699998</v>
      </c>
      <c r="AM4" s="6">
        <f>'INPUT by REC'!AM4</f>
        <v>785990.72805500007</v>
      </c>
      <c r="AN4" s="6">
        <f>'INPUT by REC'!AN4</f>
        <v>1010405.9772319999</v>
      </c>
      <c r="AO4" s="6">
        <f>'INPUT by REC'!AO4</f>
        <v>767292.94679900003</v>
      </c>
      <c r="AP4" s="6">
        <f>'INPUT by REC'!AP4</f>
        <v>941802.39594099997</v>
      </c>
      <c r="AQ4" s="6">
        <f>'INPUT by REC'!AQ4</f>
        <v>1091082.2980810001</v>
      </c>
      <c r="AR4" s="6">
        <f>'INPUT by REC'!AR4</f>
        <v>1164596.9319270002</v>
      </c>
    </row>
    <row r="5" spans="1:44" s="6" customFormat="1" x14ac:dyDescent="0.25">
      <c r="A5" s="6" t="str">
        <f>'INPUT by REC'!A5</f>
        <v>Agricultural products</v>
      </c>
      <c r="B5" s="6">
        <f>'INPUT by REC'!B5</f>
        <v>29553.939921999998</v>
      </c>
      <c r="C5" s="6">
        <f>'INPUT by REC'!C5</f>
        <v>33157.636242</v>
      </c>
      <c r="D5" s="6">
        <f>'INPUT by REC'!D5</f>
        <v>34202.231273999998</v>
      </c>
      <c r="E5" s="6">
        <f>'INPUT by REC'!E5</f>
        <v>36046.311932999997</v>
      </c>
      <c r="F5" s="6">
        <f>'INPUT by REC'!F5</f>
        <v>42693.048068000004</v>
      </c>
      <c r="G5" s="6">
        <f>'INPUT by REC'!G5</f>
        <v>48471.848020000005</v>
      </c>
      <c r="H5" s="6">
        <f>'INPUT by REC'!H5</f>
        <v>45911.051957000003</v>
      </c>
      <c r="I5" s="6">
        <f>'INPUT by REC'!I5</f>
        <v>51471.736526000001</v>
      </c>
      <c r="J5" s="6">
        <f>'INPUT by REC'!J5</f>
        <v>58984.694606999998</v>
      </c>
      <c r="K5" s="6">
        <f>'INPUT by REC'!K5</f>
        <v>55496.877409999994</v>
      </c>
      <c r="M5" s="6">
        <f>'INPUT by REC'!M5</f>
        <v>24538.397530000002</v>
      </c>
      <c r="N5" s="6">
        <f>'INPUT by REC'!N5</f>
        <v>28713.352855000001</v>
      </c>
      <c r="O5" s="6">
        <f>'INPUT by REC'!O5</f>
        <v>32202.303824000002</v>
      </c>
      <c r="P5" s="6">
        <f>'INPUT by REC'!P5</f>
        <v>36457.689868000001</v>
      </c>
      <c r="Q5" s="6">
        <f>'INPUT by REC'!Q5</f>
        <v>48836.278270999996</v>
      </c>
      <c r="R5" s="6">
        <f>'INPUT by REC'!R5</f>
        <v>63283.116041000001</v>
      </c>
      <c r="S5" s="6">
        <f>'INPUT by REC'!S5</f>
        <v>56057.516038000002</v>
      </c>
      <c r="T5" s="6">
        <f>'INPUT by REC'!T5</f>
        <v>66477.605517999997</v>
      </c>
      <c r="U5" s="6">
        <f>'INPUT by REC'!U5</f>
        <v>84502.478778999997</v>
      </c>
      <c r="V5" s="6">
        <f>'INPUT by REC'!V5</f>
        <v>85460.023969000002</v>
      </c>
      <c r="X5" s="6">
        <f>'INPUT by REC'!X5</f>
        <v>5015.5423919999957</v>
      </c>
      <c r="Y5" s="6">
        <f>'INPUT by REC'!Y5</f>
        <v>4444.2833869999995</v>
      </c>
      <c r="Z5" s="6">
        <f>'INPUT by REC'!Z5</f>
        <v>1999.9274499999956</v>
      </c>
      <c r="AA5" s="6">
        <f>'INPUT by REC'!AA5</f>
        <v>-411.37793500000407</v>
      </c>
      <c r="AB5" s="6">
        <f>'INPUT by REC'!AB5</f>
        <v>-6143.2302029999919</v>
      </c>
      <c r="AC5" s="6">
        <f>'INPUT by REC'!AC5</f>
        <v>-14811.268020999996</v>
      </c>
      <c r="AD5" s="6">
        <f>'INPUT by REC'!AD5</f>
        <v>-10146.464080999998</v>
      </c>
      <c r="AE5" s="6">
        <f>'INPUT by REC'!AE5</f>
        <v>-15005.868991999996</v>
      </c>
      <c r="AF5" s="6">
        <f>'INPUT by REC'!AF5</f>
        <v>-25517.784172</v>
      </c>
      <c r="AG5" s="6">
        <f>'INPUT by REC'!AG5</f>
        <v>-29963.146559000008</v>
      </c>
      <c r="AI5" s="6">
        <f>'INPUT by REC'!AI5</f>
        <v>54092.337452</v>
      </c>
      <c r="AJ5" s="6">
        <f>'INPUT by REC'!AJ5</f>
        <v>61870.989096999998</v>
      </c>
      <c r="AK5" s="6">
        <f>'INPUT by REC'!AK5</f>
        <v>66404.535097999993</v>
      </c>
      <c r="AL5" s="6">
        <f>'INPUT by REC'!AL5</f>
        <v>72504.001801000006</v>
      </c>
      <c r="AM5" s="6">
        <f>'INPUT by REC'!AM5</f>
        <v>91529.326338999992</v>
      </c>
      <c r="AN5" s="6">
        <f>'INPUT by REC'!AN5</f>
        <v>111754.96406100001</v>
      </c>
      <c r="AO5" s="6">
        <f>'INPUT by REC'!AO5</f>
        <v>101968.567995</v>
      </c>
      <c r="AP5" s="6">
        <f>'INPUT by REC'!AP5</f>
        <v>117949.34204399999</v>
      </c>
      <c r="AQ5" s="6">
        <f>'INPUT by REC'!AQ5</f>
        <v>143487.17338599998</v>
      </c>
      <c r="AR5" s="6">
        <f>'INPUT by REC'!AR5</f>
        <v>140956.90137899999</v>
      </c>
    </row>
    <row r="6" spans="1:44" s="6" customFormat="1" x14ac:dyDescent="0.25">
      <c r="A6" s="6" t="str">
        <f>'INPUT by REC'!A6</f>
        <v>Food</v>
      </c>
      <c r="B6" s="6">
        <f>'INPUT by REC'!B6</f>
        <v>23191.554769000002</v>
      </c>
      <c r="C6" s="6">
        <f>'INPUT by REC'!C6</f>
        <v>25397.823204</v>
      </c>
      <c r="D6" s="6">
        <f>'INPUT by REC'!D6</f>
        <v>26363.112259000001</v>
      </c>
      <c r="E6" s="6">
        <f>'INPUT by REC'!E6</f>
        <v>27902.813995</v>
      </c>
      <c r="F6" s="6">
        <f>'INPUT by REC'!F6</f>
        <v>33423.483938999998</v>
      </c>
      <c r="G6" s="6">
        <f>'INPUT by REC'!G6</f>
        <v>38557.014860000003</v>
      </c>
      <c r="H6" s="6">
        <f>'INPUT by REC'!H6</f>
        <v>38513.615696999994</v>
      </c>
      <c r="I6" s="6">
        <f>'INPUT by REC'!I6</f>
        <v>41645.357327999998</v>
      </c>
      <c r="J6" s="6">
        <f>'INPUT by REC'!J6</f>
        <v>47395.520689000004</v>
      </c>
      <c r="K6" s="6">
        <f>'INPUT by REC'!K6</f>
        <v>44061.854768999998</v>
      </c>
      <c r="M6" s="6">
        <f>'INPUT by REC'!M6</f>
        <v>21567.467069999999</v>
      </c>
      <c r="N6" s="6">
        <f>'INPUT by REC'!N6</f>
        <v>25237.267097</v>
      </c>
      <c r="O6" s="6">
        <f>'INPUT by REC'!O6</f>
        <v>28574.451315000002</v>
      </c>
      <c r="P6" s="6">
        <f>'INPUT by REC'!P6</f>
        <v>32363.912495</v>
      </c>
      <c r="Q6" s="6">
        <f>'INPUT by REC'!Q6</f>
        <v>43415.216092000002</v>
      </c>
      <c r="R6" s="6">
        <f>'INPUT by REC'!R6</f>
        <v>57237.771941999999</v>
      </c>
      <c r="S6" s="6">
        <f>'INPUT by REC'!S6</f>
        <v>50623.972355999998</v>
      </c>
      <c r="T6" s="6">
        <f>'INPUT by REC'!T6</f>
        <v>60034.533547999999</v>
      </c>
      <c r="U6" s="6">
        <f>'INPUT by REC'!U6</f>
        <v>77475.638181999995</v>
      </c>
      <c r="V6" s="6">
        <f>'INPUT by REC'!V6</f>
        <v>78281.161294000005</v>
      </c>
      <c r="X6" s="6">
        <f>'INPUT by REC'!X6</f>
        <v>1624.0876990000033</v>
      </c>
      <c r="Y6" s="6">
        <f>'INPUT by REC'!Y6</f>
        <v>160.55610700000034</v>
      </c>
      <c r="Z6" s="6">
        <f>'INPUT by REC'!Z6</f>
        <v>-2211.3390560000007</v>
      </c>
      <c r="AA6" s="6">
        <f>'INPUT by REC'!AA6</f>
        <v>-4461.0985000000001</v>
      </c>
      <c r="AB6" s="6">
        <f>'INPUT by REC'!AB6</f>
        <v>-9991.7321530000045</v>
      </c>
      <c r="AC6" s="6">
        <f>'INPUT by REC'!AC6</f>
        <v>-18680.757081999996</v>
      </c>
      <c r="AD6" s="6">
        <f>'INPUT by REC'!AD6</f>
        <v>-12110.356659000005</v>
      </c>
      <c r="AE6" s="6">
        <f>'INPUT by REC'!AE6</f>
        <v>-18389.176220000001</v>
      </c>
      <c r="AF6" s="6">
        <f>'INPUT by REC'!AF6</f>
        <v>-30080.117492999991</v>
      </c>
      <c r="AG6" s="6">
        <f>'INPUT by REC'!AG6</f>
        <v>-34219.306525000007</v>
      </c>
      <c r="AI6" s="6">
        <f>'INPUT by REC'!AI6</f>
        <v>44759.021839000001</v>
      </c>
      <c r="AJ6" s="6">
        <f>'INPUT by REC'!AJ6</f>
        <v>50635.090301000004</v>
      </c>
      <c r="AK6" s="6">
        <f>'INPUT by REC'!AK6</f>
        <v>54937.563574</v>
      </c>
      <c r="AL6" s="6">
        <f>'INPUT by REC'!AL6</f>
        <v>60266.726490000001</v>
      </c>
      <c r="AM6" s="6">
        <f>'INPUT by REC'!AM6</f>
        <v>76838.700031</v>
      </c>
      <c r="AN6" s="6">
        <f>'INPUT by REC'!AN6</f>
        <v>95794.786802000002</v>
      </c>
      <c r="AO6" s="6">
        <f>'INPUT by REC'!AO6</f>
        <v>89137.588052999985</v>
      </c>
      <c r="AP6" s="6">
        <f>'INPUT by REC'!AP6</f>
        <v>101679.89087599999</v>
      </c>
      <c r="AQ6" s="6">
        <f>'INPUT by REC'!AQ6</f>
        <v>124871.15887099999</v>
      </c>
      <c r="AR6" s="6">
        <f>'INPUT by REC'!AR6</f>
        <v>122343.016063</v>
      </c>
    </row>
    <row r="7" spans="1:44" s="6" customFormat="1" x14ac:dyDescent="0.25">
      <c r="A7" s="6" t="str">
        <f>'INPUT by REC'!A7</f>
        <v>Fuels and Minerals</v>
      </c>
      <c r="B7" s="6">
        <f>'INPUT by REC'!B7</f>
        <v>99027.140063999992</v>
      </c>
      <c r="C7" s="6">
        <f>'INPUT by REC'!C7</f>
        <v>139270.312213</v>
      </c>
      <c r="D7" s="6">
        <f>'INPUT by REC'!D7</f>
        <v>193278.59804499999</v>
      </c>
      <c r="E7" s="6">
        <f>'INPUT by REC'!E7</f>
        <v>257583.87287700002</v>
      </c>
      <c r="F7" s="6">
        <f>'INPUT by REC'!F7</f>
        <v>299558.43883</v>
      </c>
      <c r="G7" s="6">
        <f>'INPUT by REC'!G7</f>
        <v>414231.41992000001</v>
      </c>
      <c r="H7" s="6">
        <f>'INPUT by REC'!H7</f>
        <v>254029.997363</v>
      </c>
      <c r="I7" s="6">
        <f>'INPUT by REC'!I7</f>
        <v>341623.03489600006</v>
      </c>
      <c r="J7" s="6">
        <f>'INPUT by REC'!J7</f>
        <v>393951.52850499999</v>
      </c>
      <c r="K7" s="6">
        <f>'INPUT by REC'!K7</f>
        <v>432878.20093699999</v>
      </c>
      <c r="M7" s="6">
        <f>'INPUT by REC'!M7</f>
        <v>14693.434346</v>
      </c>
      <c r="N7" s="6">
        <f>'INPUT by REC'!N7</f>
        <v>12926.186175000001</v>
      </c>
      <c r="O7" s="6">
        <f>'INPUT by REC'!O7</f>
        <v>25729.816591999999</v>
      </c>
      <c r="P7" s="6">
        <f>'INPUT by REC'!P7</f>
        <v>41960.212120999997</v>
      </c>
      <c r="Q7" s="6">
        <f>'INPUT by REC'!Q7</f>
        <v>42243.750264000002</v>
      </c>
      <c r="R7" s="6">
        <f>'INPUT by REC'!R7</f>
        <v>56508.812714</v>
      </c>
      <c r="S7" s="6">
        <f>'INPUT by REC'!S7</f>
        <v>42990.393781999999</v>
      </c>
      <c r="T7" s="6">
        <f>'INPUT by REC'!T7</f>
        <v>56501.008700000006</v>
      </c>
      <c r="U7" s="6">
        <f>'INPUT by REC'!U7</f>
        <v>76742.194866999998</v>
      </c>
      <c r="V7" s="6">
        <f>'INPUT by REC'!V7</f>
        <v>81512.782684999998</v>
      </c>
      <c r="X7" s="6">
        <f>'INPUT by REC'!X7</f>
        <v>84333.705717999997</v>
      </c>
      <c r="Y7" s="6">
        <f>'INPUT by REC'!Y7</f>
        <v>126344.126038</v>
      </c>
      <c r="Z7" s="6">
        <f>'INPUT by REC'!Z7</f>
        <v>167548.781453</v>
      </c>
      <c r="AA7" s="6">
        <f>'INPUT by REC'!AA7</f>
        <v>215623.66075600003</v>
      </c>
      <c r="AB7" s="6">
        <f>'INPUT by REC'!AB7</f>
        <v>257314.688566</v>
      </c>
      <c r="AC7" s="6">
        <f>'INPUT by REC'!AC7</f>
        <v>357722.60720600002</v>
      </c>
      <c r="AD7" s="6">
        <f>'INPUT by REC'!AD7</f>
        <v>211039.603581</v>
      </c>
      <c r="AE7" s="6">
        <f>'INPUT by REC'!AE7</f>
        <v>285122.02619600005</v>
      </c>
      <c r="AF7" s="6">
        <f>'INPUT by REC'!AF7</f>
        <v>317209.33363800001</v>
      </c>
      <c r="AG7" s="6">
        <f>'INPUT by REC'!AG7</f>
        <v>351365.418252</v>
      </c>
      <c r="AI7" s="6">
        <f>'INPUT by REC'!AI7</f>
        <v>113720.57440999999</v>
      </c>
      <c r="AJ7" s="6">
        <f>'INPUT by REC'!AJ7</f>
        <v>152196.49838800001</v>
      </c>
      <c r="AK7" s="6">
        <f>'INPUT by REC'!AK7</f>
        <v>219008.41463699998</v>
      </c>
      <c r="AL7" s="6">
        <f>'INPUT by REC'!AL7</f>
        <v>299544.08499800001</v>
      </c>
      <c r="AM7" s="6">
        <f>'INPUT by REC'!AM7</f>
        <v>341802.18909400003</v>
      </c>
      <c r="AN7" s="6">
        <f>'INPUT by REC'!AN7</f>
        <v>470740.23263400001</v>
      </c>
      <c r="AO7" s="6">
        <f>'INPUT by REC'!AO7</f>
        <v>297020.391145</v>
      </c>
      <c r="AP7" s="6">
        <f>'INPUT by REC'!AP7</f>
        <v>398124.04359600006</v>
      </c>
      <c r="AQ7" s="6">
        <f>'INPUT by REC'!AQ7</f>
        <v>470693.72337199998</v>
      </c>
      <c r="AR7" s="6">
        <f>'INPUT by REC'!AR7</f>
        <v>514390.98362199997</v>
      </c>
    </row>
    <row r="8" spans="1:44" s="6" customFormat="1" x14ac:dyDescent="0.25">
      <c r="A8" s="6" t="str">
        <f>'INPUT by REC'!A8</f>
        <v>Fuels</v>
      </c>
      <c r="B8" s="6">
        <f>'INPUT by REC'!B8</f>
        <v>86150.404658000014</v>
      </c>
      <c r="C8" s="6">
        <f>'INPUT by REC'!C8</f>
        <v>120473.03934900001</v>
      </c>
      <c r="D8" s="6">
        <f>'INPUT by REC'!D8</f>
        <v>170056.345386</v>
      </c>
      <c r="E8" s="6">
        <f>'INPUT by REC'!E8</f>
        <v>226044.22075799998</v>
      </c>
      <c r="F8" s="6">
        <f>'INPUT by REC'!F8</f>
        <v>258667.62427100001</v>
      </c>
      <c r="G8" s="6">
        <f>'INPUT by REC'!G8</f>
        <v>360532.759739</v>
      </c>
      <c r="H8" s="6">
        <f>'INPUT by REC'!H8</f>
        <v>220639.75846399998</v>
      </c>
      <c r="I8" s="6">
        <f>'INPUT by REC'!I8</f>
        <v>291790.11023500003</v>
      </c>
      <c r="J8" s="6">
        <f>'INPUT by REC'!J8</f>
        <v>333324.39678200003</v>
      </c>
      <c r="K8" s="6">
        <f>'INPUT by REC'!K8</f>
        <v>378613.12888099998</v>
      </c>
      <c r="M8" s="6">
        <f>'INPUT by REC'!M8</f>
        <v>12188.79263</v>
      </c>
      <c r="N8" s="6">
        <f>'INPUT by REC'!N8</f>
        <v>9403.1537719999997</v>
      </c>
      <c r="O8" s="6">
        <f>'INPUT by REC'!O8</f>
        <v>21260.781728999998</v>
      </c>
      <c r="P8" s="6">
        <f>'INPUT by REC'!P8</f>
        <v>35647.819652000006</v>
      </c>
      <c r="Q8" s="6">
        <f>'INPUT by REC'!Q8</f>
        <v>34018.501152999997</v>
      </c>
      <c r="R8" s="6">
        <f>'INPUT by REC'!R8</f>
        <v>45027.130476999999</v>
      </c>
      <c r="S8" s="6">
        <f>'INPUT by REC'!S8</f>
        <v>35990.680568000003</v>
      </c>
      <c r="T8" s="6">
        <f>'INPUT by REC'!T8</f>
        <v>46237.454980999995</v>
      </c>
      <c r="U8" s="6">
        <f>'INPUT by REC'!U8</f>
        <v>64457.849156999997</v>
      </c>
      <c r="V8" s="6">
        <f>'INPUT by REC'!V8</f>
        <v>70741.873011000003</v>
      </c>
      <c r="X8" s="6">
        <f>'INPUT by REC'!X8</f>
        <v>73961.612028000018</v>
      </c>
      <c r="Y8" s="6">
        <f>'INPUT by REC'!Y8</f>
        <v>111069.88557700001</v>
      </c>
      <c r="Z8" s="6">
        <f>'INPUT by REC'!Z8</f>
        <v>148795.56365699999</v>
      </c>
      <c r="AA8" s="6">
        <f>'INPUT by REC'!AA8</f>
        <v>190396.40110599998</v>
      </c>
      <c r="AB8" s="6">
        <f>'INPUT by REC'!AB8</f>
        <v>224649.12311800002</v>
      </c>
      <c r="AC8" s="6">
        <f>'INPUT by REC'!AC8</f>
        <v>315505.62926199997</v>
      </c>
      <c r="AD8" s="6">
        <f>'INPUT by REC'!AD8</f>
        <v>184649.07789599997</v>
      </c>
      <c r="AE8" s="6">
        <f>'INPUT by REC'!AE8</f>
        <v>245552.65525400004</v>
      </c>
      <c r="AF8" s="6">
        <f>'INPUT by REC'!AF8</f>
        <v>268866.54762500001</v>
      </c>
      <c r="AG8" s="6">
        <f>'INPUT by REC'!AG8</f>
        <v>307871.25586999999</v>
      </c>
      <c r="AI8" s="6">
        <f>'INPUT by REC'!AI8</f>
        <v>98339.19728800001</v>
      </c>
      <c r="AJ8" s="6">
        <f>'INPUT by REC'!AJ8</f>
        <v>129876.19312100002</v>
      </c>
      <c r="AK8" s="6">
        <f>'INPUT by REC'!AK8</f>
        <v>191317.12711500001</v>
      </c>
      <c r="AL8" s="6">
        <f>'INPUT by REC'!AL8</f>
        <v>261692.04040999999</v>
      </c>
      <c r="AM8" s="6">
        <f>'INPUT by REC'!AM8</f>
        <v>292686.12542400003</v>
      </c>
      <c r="AN8" s="6">
        <f>'INPUT by REC'!AN8</f>
        <v>405559.89021600003</v>
      </c>
      <c r="AO8" s="6">
        <f>'INPUT by REC'!AO8</f>
        <v>256630.43903199999</v>
      </c>
      <c r="AP8" s="6">
        <f>'INPUT by REC'!AP8</f>
        <v>338027.56521600002</v>
      </c>
      <c r="AQ8" s="6">
        <f>'INPUT by REC'!AQ8</f>
        <v>397782.24593900004</v>
      </c>
      <c r="AR8" s="6">
        <f>'INPUT by REC'!AR8</f>
        <v>449355.00189199997</v>
      </c>
    </row>
    <row r="9" spans="1:44" s="6" customFormat="1" x14ac:dyDescent="0.25">
      <c r="A9" s="6" t="str">
        <f>'INPUT by REC'!A9</f>
        <v>Manifactures</v>
      </c>
      <c r="B9" s="6">
        <f>'INPUT by REC'!B9</f>
        <v>52262.629475000002</v>
      </c>
      <c r="C9" s="6">
        <f>'INPUT by REC'!C9</f>
        <v>63115.710939000004</v>
      </c>
      <c r="D9" s="6">
        <f>'INPUT by REC'!D9</f>
        <v>68063.987141999998</v>
      </c>
      <c r="E9" s="6">
        <f>'INPUT by REC'!E9</f>
        <v>74857.450226999994</v>
      </c>
      <c r="F9" s="6">
        <f>'INPUT by REC'!F9</f>
        <v>89917.593892000004</v>
      </c>
      <c r="G9" s="6">
        <f>'INPUT by REC'!G9</f>
        <v>103624.39290199999</v>
      </c>
      <c r="H9" s="6">
        <f>'INPUT by REC'!H9</f>
        <v>79549.86486300001</v>
      </c>
      <c r="I9" s="6">
        <f>'INPUT by REC'!I9</f>
        <v>95109.882900000011</v>
      </c>
      <c r="J9" s="6">
        <f>'INPUT by REC'!J9</f>
        <v>105351.33289300001</v>
      </c>
      <c r="K9" s="6">
        <f>'INPUT by REC'!K9</f>
        <v>96536.016761000006</v>
      </c>
      <c r="M9" s="6">
        <f>'INPUT by REC'!M9</f>
        <v>111892.26875800001</v>
      </c>
      <c r="N9" s="6">
        <f>'INPUT by REC'!N9</f>
        <v>139575.077823</v>
      </c>
      <c r="O9" s="6">
        <f>'INPUT by REC'!O9</f>
        <v>163685.14798100002</v>
      </c>
      <c r="P9" s="6">
        <f>'INPUT by REC'!P9</f>
        <v>192270.429627</v>
      </c>
      <c r="Q9" s="6">
        <f>'INPUT by REC'!Q9</f>
        <v>237728.39121399997</v>
      </c>
      <c r="R9" s="6">
        <f>'INPUT by REC'!R9</f>
        <v>292278.15484899998</v>
      </c>
      <c r="S9" s="6">
        <f>'INPUT by REC'!S9</f>
        <v>259805.18642899999</v>
      </c>
      <c r="T9" s="6">
        <f>'INPUT by REC'!T9</f>
        <v>289458.23498400004</v>
      </c>
      <c r="U9" s="6">
        <f>'INPUT by REC'!U9</f>
        <v>318661.47434299998</v>
      </c>
      <c r="V9" s="6">
        <f>'INPUT by REC'!V9</f>
        <v>333178.92290000001</v>
      </c>
      <c r="X9" s="6">
        <f>'INPUT by REC'!X9</f>
        <v>-59629.639283000004</v>
      </c>
      <c r="Y9" s="6">
        <f>'INPUT by REC'!Y9</f>
        <v>-76459.366883999988</v>
      </c>
      <c r="Z9" s="6">
        <f>'INPUT by REC'!Z9</f>
        <v>-95621.160839000018</v>
      </c>
      <c r="AA9" s="6">
        <f>'INPUT by REC'!AA9</f>
        <v>-117412.97940000001</v>
      </c>
      <c r="AB9" s="6">
        <f>'INPUT by REC'!AB9</f>
        <v>-147810.79732199997</v>
      </c>
      <c r="AC9" s="6">
        <f>'INPUT by REC'!AC9</f>
        <v>-188653.76194699999</v>
      </c>
      <c r="AD9" s="6">
        <f>'INPUT by REC'!AD9</f>
        <v>-180255.321566</v>
      </c>
      <c r="AE9" s="6">
        <f>'INPUT by REC'!AE9</f>
        <v>-194348.35208400001</v>
      </c>
      <c r="AF9" s="6">
        <f>'INPUT by REC'!AF9</f>
        <v>-213310.14144999997</v>
      </c>
      <c r="AG9" s="6">
        <f>'INPUT by REC'!AG9</f>
        <v>-236642.906139</v>
      </c>
      <c r="AI9" s="6">
        <f>'INPUT by REC'!AI9</f>
        <v>164154.89823300001</v>
      </c>
      <c r="AJ9" s="6">
        <f>'INPUT by REC'!AJ9</f>
        <v>202690.78876200001</v>
      </c>
      <c r="AK9" s="6">
        <f>'INPUT by REC'!AK9</f>
        <v>231749.13512300001</v>
      </c>
      <c r="AL9" s="6">
        <f>'INPUT by REC'!AL9</f>
        <v>267127.879854</v>
      </c>
      <c r="AM9" s="6">
        <f>'INPUT by REC'!AM9</f>
        <v>327645.98510599998</v>
      </c>
      <c r="AN9" s="6">
        <f>'INPUT by REC'!AN9</f>
        <v>395902.54775099998</v>
      </c>
      <c r="AO9" s="6">
        <f>'INPUT by REC'!AO9</f>
        <v>339355.05129199999</v>
      </c>
      <c r="AP9" s="6">
        <f>'INPUT by REC'!AP9</f>
        <v>384568.11788400006</v>
      </c>
      <c r="AQ9" s="6">
        <f>'INPUT by REC'!AQ9</f>
        <v>424012.80723599996</v>
      </c>
      <c r="AR9" s="6">
        <f>'INPUT by REC'!AR9</f>
        <v>429714.93966100004</v>
      </c>
    </row>
    <row r="10" spans="1:44" s="6" customFormat="1" x14ac:dyDescent="0.25">
      <c r="A10" s="6" t="str">
        <f>'INPUT by REC'!A10</f>
        <v>Machinery and transport equipment</v>
      </c>
      <c r="B10" s="6">
        <f>'INPUT by REC'!B10</f>
        <v>13310.460525</v>
      </c>
      <c r="C10" s="6">
        <f>'INPUT by REC'!C10</f>
        <v>15883.267742</v>
      </c>
      <c r="D10" s="6">
        <f>'INPUT by REC'!D10</f>
        <v>17613.248611000003</v>
      </c>
      <c r="E10" s="6">
        <f>'INPUT by REC'!E10</f>
        <v>20863.297925999999</v>
      </c>
      <c r="F10" s="6">
        <f>'INPUT by REC'!F10</f>
        <v>26113.414492</v>
      </c>
      <c r="G10" s="6">
        <f>'INPUT by REC'!G10</f>
        <v>29649.783359000001</v>
      </c>
      <c r="H10" s="6">
        <f>'INPUT by REC'!H10</f>
        <v>25248.888394999998</v>
      </c>
      <c r="I10" s="6">
        <f>'INPUT by REC'!I10</f>
        <v>29196.566070999997</v>
      </c>
      <c r="J10" s="6">
        <f>'INPUT by REC'!J10</f>
        <v>31213.805000999997</v>
      </c>
      <c r="K10" s="6">
        <f>'INPUT by REC'!K10</f>
        <v>29158.634618</v>
      </c>
      <c r="M10" s="6">
        <f>'INPUT by REC'!M10</f>
        <v>56872.440093999998</v>
      </c>
      <c r="N10" s="6">
        <f>'INPUT by REC'!N10</f>
        <v>72695.401797999992</v>
      </c>
      <c r="O10" s="6">
        <f>'INPUT by REC'!O10</f>
        <v>86714.125985999999</v>
      </c>
      <c r="P10" s="6">
        <f>'INPUT by REC'!P10</f>
        <v>100612.53626899999</v>
      </c>
      <c r="Q10" s="6">
        <f>'INPUT by REC'!Q10</f>
        <v>123238.10385699999</v>
      </c>
      <c r="R10" s="6">
        <f>'INPUT by REC'!R10</f>
        <v>153829.17284599997</v>
      </c>
      <c r="S10" s="6">
        <f>'INPUT by REC'!S10</f>
        <v>132118.73785400001</v>
      </c>
      <c r="T10" s="6">
        <f>'INPUT by REC'!T10</f>
        <v>147804.96138999998</v>
      </c>
      <c r="U10" s="6">
        <f>'INPUT by REC'!U10</f>
        <v>161388.11073500002</v>
      </c>
      <c r="V10" s="6">
        <f>'INPUT by REC'!V10</f>
        <v>161710.91512599998</v>
      </c>
      <c r="X10" s="6">
        <f>'INPUT by REC'!X10</f>
        <v>-43561.979568999996</v>
      </c>
      <c r="Y10" s="6">
        <f>'INPUT by REC'!Y10</f>
        <v>-56812.134055999995</v>
      </c>
      <c r="Z10" s="6">
        <f>'INPUT by REC'!Z10</f>
        <v>-69100.877374999996</v>
      </c>
      <c r="AA10" s="6">
        <f>'INPUT by REC'!AA10</f>
        <v>-79749.23834299999</v>
      </c>
      <c r="AB10" s="6">
        <f>'INPUT by REC'!AB10</f>
        <v>-97124.689364999998</v>
      </c>
      <c r="AC10" s="6">
        <f>'INPUT by REC'!AC10</f>
        <v>-124179.38948699998</v>
      </c>
      <c r="AD10" s="6">
        <f>'INPUT by REC'!AD10</f>
        <v>-106869.849459</v>
      </c>
      <c r="AE10" s="6">
        <f>'INPUT by REC'!AE10</f>
        <v>-118608.39531899999</v>
      </c>
      <c r="AF10" s="6">
        <f>'INPUT by REC'!AF10</f>
        <v>-130174.30573400002</v>
      </c>
      <c r="AG10" s="6">
        <f>'INPUT by REC'!AG10</f>
        <v>-132552.28050799997</v>
      </c>
      <c r="AI10" s="6">
        <f>'INPUT by REC'!AI10</f>
        <v>70182.900618999993</v>
      </c>
      <c r="AJ10" s="6">
        <f>'INPUT by REC'!AJ10</f>
        <v>88578.669539999988</v>
      </c>
      <c r="AK10" s="6">
        <f>'INPUT by REC'!AK10</f>
        <v>104327.374597</v>
      </c>
      <c r="AL10" s="6">
        <f>'INPUT by REC'!AL10</f>
        <v>121475.83419499999</v>
      </c>
      <c r="AM10" s="6">
        <f>'INPUT by REC'!AM10</f>
        <v>149351.51834899999</v>
      </c>
      <c r="AN10" s="6">
        <f>'INPUT by REC'!AN10</f>
        <v>183478.95620499997</v>
      </c>
      <c r="AO10" s="6">
        <f>'INPUT by REC'!AO10</f>
        <v>157367.62624899999</v>
      </c>
      <c r="AP10" s="6">
        <f>'INPUT by REC'!AP10</f>
        <v>177001.52746099999</v>
      </c>
      <c r="AQ10" s="6">
        <f>'INPUT by REC'!AQ10</f>
        <v>192601.91573600002</v>
      </c>
      <c r="AR10" s="6">
        <f>'INPUT by REC'!AR10</f>
        <v>190869.54974399999</v>
      </c>
    </row>
    <row r="11" spans="1:44" s="6" customFormat="1" x14ac:dyDescent="0.25">
      <c r="A11" s="6" t="str">
        <f>'INPUT by REC'!A11</f>
        <v>Textiles</v>
      </c>
      <c r="B11" s="6">
        <f>'INPUT by REC'!B11</f>
        <v>1723.150819</v>
      </c>
      <c r="C11" s="6">
        <f>'INPUT by REC'!C11</f>
        <v>1882.5254639999998</v>
      </c>
      <c r="D11" s="6">
        <f>'INPUT by REC'!D11</f>
        <v>1788.7073</v>
      </c>
      <c r="E11" s="6">
        <f>'INPUT by REC'!E11</f>
        <v>1920.1238640000001</v>
      </c>
      <c r="F11" s="6">
        <f>'INPUT by REC'!F11</f>
        <v>2743.0523029999999</v>
      </c>
      <c r="G11" s="6">
        <f>'INPUT by REC'!G11</f>
        <v>3007.247218</v>
      </c>
      <c r="H11" s="6">
        <f>'INPUT by REC'!H11</f>
        <v>2025.96595</v>
      </c>
      <c r="I11" s="6">
        <f>'INPUT by REC'!I11</f>
        <v>2395.2605149999999</v>
      </c>
      <c r="J11" s="6">
        <f>'INPUT by REC'!J11</f>
        <v>2702.9494850000001</v>
      </c>
      <c r="K11" s="6">
        <f>'INPUT by REC'!K11</f>
        <v>2381.5111749999996</v>
      </c>
      <c r="M11" s="6">
        <f>'INPUT by REC'!M11</f>
        <v>8293.2869360000004</v>
      </c>
      <c r="N11" s="6">
        <f>'INPUT by REC'!N11</f>
        <v>9237.4672200000005</v>
      </c>
      <c r="O11" s="6">
        <f>'INPUT by REC'!O11</f>
        <v>9683.1086730000006</v>
      </c>
      <c r="P11" s="6">
        <f>'INPUT by REC'!P11</f>
        <v>11475.735696</v>
      </c>
      <c r="Q11" s="6">
        <f>'INPUT by REC'!Q11</f>
        <v>13381.516486</v>
      </c>
      <c r="R11" s="6">
        <f>'INPUT by REC'!R11</f>
        <v>15899.132503000001</v>
      </c>
      <c r="S11" s="6">
        <f>'INPUT by REC'!S11</f>
        <v>13740.587079999999</v>
      </c>
      <c r="T11" s="6">
        <f>'INPUT by REC'!T11</f>
        <v>15759.593174000001</v>
      </c>
      <c r="U11" s="6">
        <f>'INPUT by REC'!U11</f>
        <v>18623.776812</v>
      </c>
      <c r="V11" s="6">
        <f>'INPUT by REC'!V11</f>
        <v>18661.88682</v>
      </c>
      <c r="X11" s="6">
        <f>'INPUT by REC'!X11</f>
        <v>-6570.136117</v>
      </c>
      <c r="Y11" s="6">
        <f>'INPUT by REC'!Y11</f>
        <v>-7354.9417560000002</v>
      </c>
      <c r="Z11" s="6">
        <f>'INPUT by REC'!Z11</f>
        <v>-7894.4013730000006</v>
      </c>
      <c r="AA11" s="6">
        <f>'INPUT by REC'!AA11</f>
        <v>-9555.6118319999987</v>
      </c>
      <c r="AB11" s="6">
        <f>'INPUT by REC'!AB11</f>
        <v>-10638.464183</v>
      </c>
      <c r="AC11" s="6">
        <f>'INPUT by REC'!AC11</f>
        <v>-12891.885285</v>
      </c>
      <c r="AD11" s="6">
        <f>'INPUT by REC'!AD11</f>
        <v>-11714.62113</v>
      </c>
      <c r="AE11" s="6">
        <f>'INPUT by REC'!AE11</f>
        <v>-13364.332659000002</v>
      </c>
      <c r="AF11" s="6">
        <f>'INPUT by REC'!AF11</f>
        <v>-15920.827326999999</v>
      </c>
      <c r="AG11" s="6">
        <f>'INPUT by REC'!AG11</f>
        <v>-16280.375645</v>
      </c>
      <c r="AI11" s="6">
        <f>'INPUT by REC'!AI11</f>
        <v>10016.437755000001</v>
      </c>
      <c r="AJ11" s="6">
        <f>'INPUT by REC'!AJ11</f>
        <v>11119.992684000001</v>
      </c>
      <c r="AK11" s="6">
        <f>'INPUT by REC'!AK11</f>
        <v>11471.815973000001</v>
      </c>
      <c r="AL11" s="6">
        <f>'INPUT by REC'!AL11</f>
        <v>13395.859560000001</v>
      </c>
      <c r="AM11" s="6">
        <f>'INPUT by REC'!AM11</f>
        <v>16124.568789000001</v>
      </c>
      <c r="AN11" s="6">
        <f>'INPUT by REC'!AN11</f>
        <v>18906.379721000001</v>
      </c>
      <c r="AO11" s="6">
        <f>'INPUT by REC'!AO11</f>
        <v>15766.553029999999</v>
      </c>
      <c r="AP11" s="6">
        <f>'INPUT by REC'!AP11</f>
        <v>18154.853689000003</v>
      </c>
      <c r="AQ11" s="6">
        <f>'INPUT by REC'!AQ11</f>
        <v>21326.726297000001</v>
      </c>
      <c r="AR11" s="6">
        <f>'INPUT by REC'!AR11</f>
        <v>21043.397994999999</v>
      </c>
    </row>
    <row r="12" spans="1:44" s="6" customFormat="1" x14ac:dyDescent="0.25">
      <c r="A12" s="6" t="str">
        <f>'INPUT by REC'!A12</f>
        <v>Clothing</v>
      </c>
      <c r="B12" s="6">
        <f>'INPUT by REC'!B12</f>
        <v>10390.561752</v>
      </c>
      <c r="C12" s="6">
        <f>'INPUT by REC'!C12</f>
        <v>11326.085874</v>
      </c>
      <c r="D12" s="6">
        <f>'INPUT by REC'!D12</f>
        <v>10565.573258999999</v>
      </c>
      <c r="E12" s="6">
        <f>'INPUT by REC'!E12</f>
        <v>11299.085078</v>
      </c>
      <c r="F12" s="6">
        <f>'INPUT by REC'!F12</f>
        <v>12935.840050000001</v>
      </c>
      <c r="G12" s="6">
        <f>'INPUT by REC'!G12</f>
        <v>13667.638869999999</v>
      </c>
      <c r="H12" s="6">
        <f>'INPUT by REC'!H12</f>
        <v>11564.880525</v>
      </c>
      <c r="I12" s="6">
        <f>'INPUT by REC'!I12</f>
        <v>11524.114468</v>
      </c>
      <c r="J12" s="6">
        <f>'INPUT by REC'!J12</f>
        <v>12756.774613</v>
      </c>
      <c r="K12" s="6">
        <f>'INPUT by REC'!K12</f>
        <v>11816.733831</v>
      </c>
      <c r="M12" s="6">
        <f>'INPUT by REC'!M12</f>
        <v>3422.4171510000001</v>
      </c>
      <c r="N12" s="6">
        <f>'INPUT by REC'!N12</f>
        <v>3861.690955</v>
      </c>
      <c r="O12" s="6">
        <f>'INPUT by REC'!O12</f>
        <v>4006.466175</v>
      </c>
      <c r="P12" s="6">
        <f>'INPUT by REC'!P12</f>
        <v>5155.3338090000007</v>
      </c>
      <c r="Q12" s="6">
        <f>'INPUT by REC'!Q12</f>
        <v>6894.8575650000002</v>
      </c>
      <c r="R12" s="6">
        <f>'INPUT by REC'!R12</f>
        <v>5946.9615990000002</v>
      </c>
      <c r="S12" s="6">
        <f>'INPUT by REC'!S12</f>
        <v>5959.2641469999999</v>
      </c>
      <c r="T12" s="6">
        <f>'INPUT by REC'!T12</f>
        <v>6728.4889620000004</v>
      </c>
      <c r="U12" s="6">
        <f>'INPUT by REC'!U12</f>
        <v>7740.274386</v>
      </c>
      <c r="V12" s="6">
        <f>'INPUT by REC'!V12</f>
        <v>9291.8643830000001</v>
      </c>
      <c r="X12" s="6">
        <f>'INPUT by REC'!X12</f>
        <v>6968.144601</v>
      </c>
      <c r="Y12" s="6">
        <f>'INPUT by REC'!Y12</f>
        <v>7464.3949190000003</v>
      </c>
      <c r="Z12" s="6">
        <f>'INPUT by REC'!Z12</f>
        <v>6559.1070839999993</v>
      </c>
      <c r="AA12" s="6">
        <f>'INPUT by REC'!AA12</f>
        <v>6143.7512689999994</v>
      </c>
      <c r="AB12" s="6">
        <f>'INPUT by REC'!AB12</f>
        <v>6040.9824850000005</v>
      </c>
      <c r="AC12" s="6">
        <f>'INPUT by REC'!AC12</f>
        <v>7720.6772709999987</v>
      </c>
      <c r="AD12" s="6">
        <f>'INPUT by REC'!AD12</f>
        <v>5605.6163780000006</v>
      </c>
      <c r="AE12" s="6">
        <f>'INPUT by REC'!AE12</f>
        <v>4795.6255059999994</v>
      </c>
      <c r="AF12" s="6">
        <f>'INPUT by REC'!AF12</f>
        <v>5016.5002269999995</v>
      </c>
      <c r="AG12" s="6">
        <f>'INPUT by REC'!AG12</f>
        <v>2524.8694479999995</v>
      </c>
      <c r="AI12" s="6">
        <f>'INPUT by REC'!AI12</f>
        <v>13812.978902999999</v>
      </c>
      <c r="AJ12" s="6">
        <f>'INPUT by REC'!AJ12</f>
        <v>15187.776829</v>
      </c>
      <c r="AK12" s="6">
        <f>'INPUT by REC'!AK12</f>
        <v>14572.039433999998</v>
      </c>
      <c r="AL12" s="6">
        <f>'INPUT by REC'!AL12</f>
        <v>16454.418887</v>
      </c>
      <c r="AM12" s="6">
        <f>'INPUT by REC'!AM12</f>
        <v>19830.697615000001</v>
      </c>
      <c r="AN12" s="6">
        <f>'INPUT by REC'!AN12</f>
        <v>19614.600468999997</v>
      </c>
      <c r="AO12" s="6">
        <f>'INPUT by REC'!AO12</f>
        <v>17524.144672000002</v>
      </c>
      <c r="AP12" s="6">
        <f>'INPUT by REC'!AP12</f>
        <v>18252.603429999999</v>
      </c>
      <c r="AQ12" s="6">
        <f>'INPUT by REC'!AQ12</f>
        <v>20497.048998999999</v>
      </c>
      <c r="AR12" s="6">
        <f>'INPUT by REC'!AR12</f>
        <v>21108.598213999998</v>
      </c>
    </row>
    <row r="14" spans="1:44" x14ac:dyDescent="0.25">
      <c r="B14" t="s">
        <v>68</v>
      </c>
      <c r="M14" t="s">
        <v>59</v>
      </c>
      <c r="X14" t="s">
        <v>59</v>
      </c>
      <c r="AI14" t="s">
        <v>59</v>
      </c>
    </row>
    <row r="15" spans="1:44" x14ac:dyDescent="0.25">
      <c r="B15" s="12">
        <v>2002</v>
      </c>
      <c r="C15" s="12">
        <v>2003</v>
      </c>
      <c r="D15" s="12">
        <v>2004</v>
      </c>
      <c r="E15" s="12">
        <v>2005</v>
      </c>
      <c r="F15" s="12">
        <v>2006</v>
      </c>
      <c r="G15" s="12">
        <v>2007</v>
      </c>
      <c r="H15" s="12">
        <v>2008</v>
      </c>
      <c r="I15" s="12">
        <v>2009</v>
      </c>
      <c r="J15" s="12">
        <v>2010</v>
      </c>
      <c r="K15" s="12">
        <v>2011</v>
      </c>
      <c r="M15" s="12">
        <v>2002</v>
      </c>
      <c r="N15" s="12">
        <v>2003</v>
      </c>
      <c r="O15" s="12">
        <v>2004</v>
      </c>
      <c r="P15" s="12">
        <v>2005</v>
      </c>
      <c r="Q15" s="12">
        <v>2006</v>
      </c>
      <c r="R15" s="12">
        <v>2007</v>
      </c>
      <c r="S15" s="12">
        <v>2008</v>
      </c>
      <c r="T15" s="12">
        <v>2009</v>
      </c>
      <c r="U15" s="12">
        <v>2010</v>
      </c>
      <c r="V15" s="12">
        <v>2011</v>
      </c>
      <c r="X15" s="12">
        <v>2002</v>
      </c>
      <c r="Y15" s="12">
        <v>2003</v>
      </c>
      <c r="Z15" s="12">
        <v>2004</v>
      </c>
      <c r="AA15" s="12">
        <v>2005</v>
      </c>
      <c r="AB15" s="12">
        <v>2006</v>
      </c>
      <c r="AC15" s="12">
        <v>2007</v>
      </c>
      <c r="AD15" s="12">
        <v>2008</v>
      </c>
      <c r="AE15" s="12">
        <v>2009</v>
      </c>
      <c r="AF15" s="12">
        <v>2010</v>
      </c>
      <c r="AG15" s="12">
        <v>2011</v>
      </c>
      <c r="AI15" s="12">
        <v>2002</v>
      </c>
      <c r="AJ15" s="12">
        <v>2003</v>
      </c>
      <c r="AK15" s="12">
        <v>2004</v>
      </c>
      <c r="AL15" s="12">
        <v>2005</v>
      </c>
      <c r="AM15" s="12">
        <v>2006</v>
      </c>
      <c r="AN15" s="12">
        <v>2007</v>
      </c>
      <c r="AO15" s="12">
        <v>2008</v>
      </c>
      <c r="AP15" s="12">
        <v>2009</v>
      </c>
      <c r="AQ15" s="12">
        <v>2010</v>
      </c>
      <c r="AR15" s="12">
        <v>2011</v>
      </c>
    </row>
    <row r="16" spans="1:44" s="14" customFormat="1" x14ac:dyDescent="0.25">
      <c r="A16" s="7" t="s">
        <v>67</v>
      </c>
      <c r="B16" s="14">
        <f t="shared" ref="B16:K16" si="0">B4/B$4</f>
        <v>1</v>
      </c>
      <c r="C16" s="14">
        <f t="shared" si="0"/>
        <v>1</v>
      </c>
      <c r="D16" s="14">
        <f t="shared" si="0"/>
        <v>1</v>
      </c>
      <c r="E16" s="14">
        <f t="shared" si="0"/>
        <v>1</v>
      </c>
      <c r="F16" s="14">
        <f t="shared" si="0"/>
        <v>1</v>
      </c>
      <c r="G16" s="14">
        <f t="shared" si="0"/>
        <v>1</v>
      </c>
      <c r="H16" s="14">
        <f t="shared" si="0"/>
        <v>1</v>
      </c>
      <c r="I16" s="14">
        <f t="shared" si="0"/>
        <v>1</v>
      </c>
      <c r="J16" s="14">
        <f t="shared" si="0"/>
        <v>1</v>
      </c>
      <c r="K16" s="14">
        <f t="shared" si="0"/>
        <v>1</v>
      </c>
      <c r="M16" s="14">
        <f t="shared" ref="M16:V16" si="1">M4/M$4</f>
        <v>1</v>
      </c>
      <c r="N16" s="14">
        <f t="shared" si="1"/>
        <v>1</v>
      </c>
      <c r="O16" s="14">
        <f t="shared" si="1"/>
        <v>1</v>
      </c>
      <c r="P16" s="14">
        <f t="shared" si="1"/>
        <v>1</v>
      </c>
      <c r="Q16" s="14">
        <f t="shared" si="1"/>
        <v>1</v>
      </c>
      <c r="R16" s="14">
        <f t="shared" si="1"/>
        <v>1</v>
      </c>
      <c r="S16" s="14">
        <f t="shared" si="1"/>
        <v>1</v>
      </c>
      <c r="T16" s="14">
        <f t="shared" si="1"/>
        <v>1</v>
      </c>
      <c r="U16" s="14">
        <f t="shared" si="1"/>
        <v>1</v>
      </c>
      <c r="V16" s="14">
        <f t="shared" si="1"/>
        <v>1</v>
      </c>
      <c r="X16" s="14">
        <f t="shared" ref="X16:AG16" si="2">X4/X$4</f>
        <v>1</v>
      </c>
      <c r="Y16" s="14">
        <f t="shared" si="2"/>
        <v>1</v>
      </c>
      <c r="Z16" s="14">
        <f t="shared" si="2"/>
        <v>1</v>
      </c>
      <c r="AA16" s="14">
        <f t="shared" si="2"/>
        <v>1</v>
      </c>
      <c r="AB16" s="14">
        <f t="shared" si="2"/>
        <v>1</v>
      </c>
      <c r="AC16" s="14">
        <f t="shared" si="2"/>
        <v>1</v>
      </c>
      <c r="AD16" s="14">
        <f t="shared" si="2"/>
        <v>1</v>
      </c>
      <c r="AE16" s="14">
        <f t="shared" si="2"/>
        <v>1</v>
      </c>
      <c r="AF16" s="14">
        <f t="shared" si="2"/>
        <v>1</v>
      </c>
      <c r="AG16" s="14">
        <f t="shared" si="2"/>
        <v>1</v>
      </c>
      <c r="AI16" s="14">
        <f t="shared" ref="AI16:AR16" si="3">AI4/AI$4</f>
        <v>1</v>
      </c>
      <c r="AJ16" s="14">
        <f t="shared" si="3"/>
        <v>1</v>
      </c>
      <c r="AK16" s="14">
        <f t="shared" si="3"/>
        <v>1</v>
      </c>
      <c r="AL16" s="14">
        <f t="shared" si="3"/>
        <v>1</v>
      </c>
      <c r="AM16" s="14">
        <f t="shared" si="3"/>
        <v>1</v>
      </c>
      <c r="AN16" s="14">
        <f t="shared" si="3"/>
        <v>1</v>
      </c>
      <c r="AO16" s="14">
        <f t="shared" si="3"/>
        <v>1</v>
      </c>
      <c r="AP16" s="14">
        <f t="shared" si="3"/>
        <v>1</v>
      </c>
      <c r="AQ16" s="14">
        <f t="shared" si="3"/>
        <v>1</v>
      </c>
      <c r="AR16" s="14">
        <f t="shared" si="3"/>
        <v>1</v>
      </c>
    </row>
    <row r="17" spans="1:44" s="14" customFormat="1" x14ac:dyDescent="0.25">
      <c r="A17" s="7" t="s">
        <v>14</v>
      </c>
      <c r="B17" s="14">
        <f t="shared" ref="B17:K17" si="4">B5/B$4</f>
        <v>0.1587962903846718</v>
      </c>
      <c r="C17" s="14">
        <f t="shared" si="4"/>
        <v>0.13657553251170038</v>
      </c>
      <c r="D17" s="14">
        <f t="shared" si="4"/>
        <v>0.11233477811802846</v>
      </c>
      <c r="E17" s="14">
        <f t="shared" si="4"/>
        <v>9.5268807959421414E-2</v>
      </c>
      <c r="F17" s="14">
        <f t="shared" si="4"/>
        <v>9.6024851534570271E-2</v>
      </c>
      <c r="G17" s="14">
        <f t="shared" si="4"/>
        <v>8.3372480860242043E-2</v>
      </c>
      <c r="H17" s="14">
        <f t="shared" si="4"/>
        <v>0.11692032064056332</v>
      </c>
      <c r="I17" s="14">
        <f t="shared" si="4"/>
        <v>0.10110429919198963</v>
      </c>
      <c r="J17" s="14">
        <f t="shared" si="4"/>
        <v>9.9684874079584929E-2</v>
      </c>
      <c r="K17" s="14">
        <f t="shared" si="4"/>
        <v>8.7048119155223022E-2</v>
      </c>
      <c r="M17" s="14">
        <f t="shared" ref="M17:V17" si="5">M5/M$4</f>
        <v>0.15699424727761321</v>
      </c>
      <c r="N17" s="14">
        <f t="shared" si="5"/>
        <v>0.15179171079003762</v>
      </c>
      <c r="O17" s="14">
        <f t="shared" si="5"/>
        <v>0.13956344192994033</v>
      </c>
      <c r="P17" s="14">
        <f t="shared" si="5"/>
        <v>0.12917441202170279</v>
      </c>
      <c r="Q17" s="14">
        <f t="shared" si="5"/>
        <v>0.14305272164553429</v>
      </c>
      <c r="R17" s="14">
        <f t="shared" si="5"/>
        <v>0.14750727312629117</v>
      </c>
      <c r="S17" s="14">
        <f t="shared" si="5"/>
        <v>0.14963699388787549</v>
      </c>
      <c r="T17" s="14">
        <f t="shared" si="5"/>
        <v>0.15363192767555256</v>
      </c>
      <c r="U17" s="14">
        <f t="shared" si="5"/>
        <v>0.16921793001927257</v>
      </c>
      <c r="V17" s="14">
        <f t="shared" si="5"/>
        <v>0.16214649254006092</v>
      </c>
      <c r="X17" s="14">
        <f t="shared" ref="X17:AG17" si="6">X5/X$4</f>
        <v>0.16824452501147391</v>
      </c>
      <c r="Y17" s="14">
        <f t="shared" si="6"/>
        <v>8.2891157555933362E-2</v>
      </c>
      <c r="Z17" s="14">
        <f t="shared" si="6"/>
        <v>2.7124636505304511E-2</v>
      </c>
      <c r="AA17" s="14">
        <f t="shared" si="6"/>
        <v>-4.2794763872956373E-3</v>
      </c>
      <c r="AB17" s="14">
        <f t="shared" si="6"/>
        <v>-5.9517283515158802E-2</v>
      </c>
      <c r="AC17" s="14">
        <f t="shared" si="6"/>
        <v>-9.7204570019755202E-2</v>
      </c>
      <c r="AD17" s="14">
        <f t="shared" si="6"/>
        <v>-0.56224959313714096</v>
      </c>
      <c r="AE17" s="14">
        <f t="shared" si="6"/>
        <v>-0.19644156672312696</v>
      </c>
      <c r="AF17" s="14">
        <f t="shared" si="6"/>
        <v>-0.2763433455357851</v>
      </c>
      <c r="AG17" s="14">
        <f t="shared" si="6"/>
        <v>-0.27118887334539177</v>
      </c>
      <c r="AI17" s="14">
        <f t="shared" ref="AI17:AR17" si="7">AI5/AI$4</f>
        <v>0.15797371310054489</v>
      </c>
      <c r="AJ17" s="14">
        <f t="shared" si="7"/>
        <v>0.14323924747364747</v>
      </c>
      <c r="AK17" s="14">
        <f t="shared" si="7"/>
        <v>0.12407356212935791</v>
      </c>
      <c r="AL17" s="14">
        <f t="shared" si="7"/>
        <v>0.10975470169260078</v>
      </c>
      <c r="AM17" s="14">
        <f t="shared" si="7"/>
        <v>0.11645089830193923</v>
      </c>
      <c r="AN17" s="14">
        <f t="shared" si="7"/>
        <v>0.11060402113529846</v>
      </c>
      <c r="AO17" s="14">
        <f t="shared" si="7"/>
        <v>0.13289392066015129</v>
      </c>
      <c r="AP17" s="14">
        <f t="shared" si="7"/>
        <v>0.12523788700510913</v>
      </c>
      <c r="AQ17" s="14">
        <f t="shared" si="7"/>
        <v>0.13150902882245069</v>
      </c>
      <c r="AR17" s="14">
        <f t="shared" si="7"/>
        <v>0.1210349241997106</v>
      </c>
    </row>
    <row r="18" spans="1:44" s="14" customFormat="1" x14ac:dyDescent="0.25">
      <c r="A18" s="7" t="s">
        <v>15</v>
      </c>
      <c r="B18" s="14">
        <f t="shared" ref="B18:K18" si="8">B6/B$4</f>
        <v>0.12461055531985812</v>
      </c>
      <c r="C18" s="14">
        <f t="shared" si="8"/>
        <v>0.10461304308328748</v>
      </c>
      <c r="D18" s="14">
        <f t="shared" si="8"/>
        <v>8.6587753365866604E-2</v>
      </c>
      <c r="E18" s="14">
        <f t="shared" si="8"/>
        <v>7.3745903130342072E-2</v>
      </c>
      <c r="F18" s="14">
        <f t="shared" si="8"/>
        <v>7.5175824361348301E-2</v>
      </c>
      <c r="G18" s="14">
        <f t="shared" si="8"/>
        <v>6.6318783268115591E-2</v>
      </c>
      <c r="H18" s="14">
        <f t="shared" si="8"/>
        <v>9.808148810308627E-2</v>
      </c>
      <c r="I18" s="14">
        <f t="shared" si="8"/>
        <v>8.1802654260956592E-2</v>
      </c>
      <c r="J18" s="14">
        <f t="shared" si="8"/>
        <v>8.009902472663874E-2</v>
      </c>
      <c r="K18" s="14">
        <f t="shared" si="8"/>
        <v>6.9112025092801413E-2</v>
      </c>
      <c r="M18" s="14">
        <f t="shared" ref="M18:V18" si="9">M6/M$4</f>
        <v>0.13798652720495558</v>
      </c>
      <c r="N18" s="14">
        <f t="shared" si="9"/>
        <v>0.13341555643689582</v>
      </c>
      <c r="O18" s="14">
        <f t="shared" si="9"/>
        <v>0.1238404804381958</v>
      </c>
      <c r="P18" s="14">
        <f t="shared" si="9"/>
        <v>0.11466961791599674</v>
      </c>
      <c r="Q18" s="14">
        <f t="shared" si="9"/>
        <v>0.12717318032151562</v>
      </c>
      <c r="R18" s="14">
        <f t="shared" si="9"/>
        <v>0.13341611771327597</v>
      </c>
      <c r="S18" s="14">
        <f t="shared" si="9"/>
        <v>0.1351329772956707</v>
      </c>
      <c r="T18" s="14">
        <f t="shared" si="9"/>
        <v>0.13874177693696441</v>
      </c>
      <c r="U18" s="14">
        <f t="shared" si="9"/>
        <v>0.15514653900706915</v>
      </c>
      <c r="V18" s="14">
        <f t="shared" si="9"/>
        <v>0.14852576849720023</v>
      </c>
      <c r="X18" s="14">
        <f t="shared" ref="X18:AG18" si="10">X6/X$4</f>
        <v>5.4479424584481392E-2</v>
      </c>
      <c r="Y18" s="14">
        <f t="shared" si="10"/>
        <v>2.9945618681368586E-3</v>
      </c>
      <c r="Z18" s="14">
        <f t="shared" si="10"/>
        <v>-2.999197200077601E-2</v>
      </c>
      <c r="AA18" s="14">
        <f t="shared" si="10"/>
        <v>-4.6407850465168481E-2</v>
      </c>
      <c r="AB18" s="14">
        <f t="shared" si="10"/>
        <v>-9.6802616165551192E-2</v>
      </c>
      <c r="AC18" s="14">
        <f t="shared" si="10"/>
        <v>-0.12259956117360891</v>
      </c>
      <c r="AD18" s="14">
        <f t="shared" si="10"/>
        <v>-0.67107546529621609</v>
      </c>
      <c r="AE18" s="14">
        <f t="shared" si="10"/>
        <v>-0.24073238206533257</v>
      </c>
      <c r="AF18" s="14">
        <f t="shared" si="10"/>
        <v>-0.32575086637993178</v>
      </c>
      <c r="AG18" s="14">
        <f t="shared" si="10"/>
        <v>-0.30971030245112791</v>
      </c>
      <c r="AI18" s="14">
        <f t="shared" ref="AI18:AR18" si="11">AI6/AI$4</f>
        <v>0.1307162753121843</v>
      </c>
      <c r="AJ18" s="14">
        <f t="shared" si="11"/>
        <v>0.11722670570377396</v>
      </c>
      <c r="AK18" s="14">
        <f t="shared" si="11"/>
        <v>0.10264809771312645</v>
      </c>
      <c r="AL18" s="14">
        <f t="shared" si="11"/>
        <v>9.1230227623219001E-2</v>
      </c>
      <c r="AM18" s="14">
        <f t="shared" si="11"/>
        <v>9.7760313561387424E-2</v>
      </c>
      <c r="AN18" s="14">
        <f t="shared" si="11"/>
        <v>9.4808214678647446E-2</v>
      </c>
      <c r="AO18" s="14">
        <f t="shared" si="11"/>
        <v>0.11617152017995867</v>
      </c>
      <c r="AP18" s="14">
        <f t="shared" si="11"/>
        <v>0.1079630836725646</v>
      </c>
      <c r="AQ18" s="14">
        <f t="shared" si="11"/>
        <v>0.11444705783479751</v>
      </c>
      <c r="AR18" s="14">
        <f t="shared" si="11"/>
        <v>0.10505181038092308</v>
      </c>
    </row>
    <row r="19" spans="1:44" s="14" customFormat="1" x14ac:dyDescent="0.25">
      <c r="A19" s="7" t="s">
        <v>20</v>
      </c>
      <c r="B19" s="14">
        <f t="shared" ref="B19:K19" si="12">B7/B$4</f>
        <v>0.53208277918507541</v>
      </c>
      <c r="C19" s="14">
        <f t="shared" si="12"/>
        <v>0.57365117690349388</v>
      </c>
      <c r="D19" s="14">
        <f t="shared" si="12"/>
        <v>0.63480970736706699</v>
      </c>
      <c r="E19" s="14">
        <f t="shared" si="12"/>
        <v>0.68078278199931752</v>
      </c>
      <c r="F19" s="14">
        <f t="shared" si="12"/>
        <v>0.67376436952363816</v>
      </c>
      <c r="G19" s="14">
        <f t="shared" si="12"/>
        <v>0.71248575285888349</v>
      </c>
      <c r="H19" s="14">
        <f t="shared" si="12"/>
        <v>0.64693069485363641</v>
      </c>
      <c r="I19" s="14">
        <f t="shared" si="12"/>
        <v>0.67103928995194628</v>
      </c>
      <c r="J19" s="14">
        <f t="shared" si="12"/>
        <v>0.66578302683659996</v>
      </c>
      <c r="K19" s="14">
        <f t="shared" si="12"/>
        <v>0.67897934034163798</v>
      </c>
      <c r="M19" s="14">
        <f t="shared" ref="M19:V19" si="13">M7/M$4</f>
        <v>9.4007143793847364E-2</v>
      </c>
      <c r="N19" s="14">
        <f t="shared" si="13"/>
        <v>6.8333639871392265E-2</v>
      </c>
      <c r="O19" s="14">
        <f t="shared" si="13"/>
        <v>0.11151195217061831</v>
      </c>
      <c r="P19" s="14">
        <f t="shared" si="13"/>
        <v>0.14867057536175818</v>
      </c>
      <c r="Q19" s="14">
        <f t="shared" si="13"/>
        <v>0.12374168674863922</v>
      </c>
      <c r="R19" s="14">
        <f t="shared" si="13"/>
        <v>0.13171697906983651</v>
      </c>
      <c r="S19" s="14">
        <f t="shared" si="13"/>
        <v>0.11475630292347871</v>
      </c>
      <c r="T19" s="14">
        <f t="shared" si="13"/>
        <v>0.13057568506801595</v>
      </c>
      <c r="U19" s="14">
        <f t="shared" si="13"/>
        <v>0.1536778038723832</v>
      </c>
      <c r="V19" s="14">
        <f t="shared" si="13"/>
        <v>0.15465724435494346</v>
      </c>
      <c r="X19" s="14">
        <f t="shared" ref="X19:AG19" si="14">X7/X$4</f>
        <v>2.8289431435399464</v>
      </c>
      <c r="Y19" s="14">
        <f t="shared" si="14"/>
        <v>2.3564678364832998</v>
      </c>
      <c r="Z19" s="14">
        <f t="shared" si="14"/>
        <v>2.2724323293924193</v>
      </c>
      <c r="AA19" s="14">
        <f t="shared" si="14"/>
        <v>2.2430866758751606</v>
      </c>
      <c r="AB19" s="14">
        <f t="shared" si="14"/>
        <v>2.4929346233059326</v>
      </c>
      <c r="AC19" s="14">
        <f t="shared" si="14"/>
        <v>2.3476904320753311</v>
      </c>
      <c r="AD19" s="14">
        <f t="shared" si="14"/>
        <v>11.694411994365073</v>
      </c>
      <c r="AE19" s="14">
        <f t="shared" si="14"/>
        <v>3.7325274239749082</v>
      </c>
      <c r="AF19" s="14">
        <f t="shared" si="14"/>
        <v>3.4351998552008904</v>
      </c>
      <c r="AG19" s="14">
        <f t="shared" si="14"/>
        <v>3.1801196753707139</v>
      </c>
      <c r="AI19" s="14">
        <f t="shared" ref="AI19:AR19" si="15">AI7/AI$4</f>
        <v>0.33211471793793368</v>
      </c>
      <c r="AJ19" s="14">
        <f t="shared" si="15"/>
        <v>0.35235434596080156</v>
      </c>
      <c r="AK19" s="14">
        <f t="shared" si="15"/>
        <v>0.40920630044640444</v>
      </c>
      <c r="AL19" s="14">
        <f t="shared" si="15"/>
        <v>0.45344216699891315</v>
      </c>
      <c r="AM19" s="14">
        <f t="shared" si="15"/>
        <v>0.43486796585987497</v>
      </c>
      <c r="AN19" s="14">
        <f t="shared" si="15"/>
        <v>0.46589216932741195</v>
      </c>
      <c r="AO19" s="14">
        <f t="shared" si="15"/>
        <v>0.38710168311088022</v>
      </c>
      <c r="AP19" s="14">
        <f t="shared" si="15"/>
        <v>0.42272566444069748</v>
      </c>
      <c r="AQ19" s="14">
        <f t="shared" si="15"/>
        <v>0.43140075152887913</v>
      </c>
      <c r="AR19" s="14">
        <f t="shared" si="15"/>
        <v>0.44169014147312152</v>
      </c>
    </row>
    <row r="20" spans="1:44" s="14" customFormat="1" x14ac:dyDescent="0.25">
      <c r="A20" s="7" t="s">
        <v>16</v>
      </c>
      <c r="B20" s="14">
        <f t="shared" ref="B20:K20" si="16">B8/B$4</f>
        <v>0.46289478529544781</v>
      </c>
      <c r="C20" s="14">
        <f t="shared" si="16"/>
        <v>0.49622564715729744</v>
      </c>
      <c r="D20" s="14">
        <f t="shared" si="16"/>
        <v>0.55853788232293222</v>
      </c>
      <c r="E20" s="14">
        <f t="shared" si="16"/>
        <v>0.59742487657984067</v>
      </c>
      <c r="F20" s="14">
        <f t="shared" si="16"/>
        <v>0.58179308673067454</v>
      </c>
      <c r="G20" s="14">
        <f t="shared" si="16"/>
        <v>0.6201230577886685</v>
      </c>
      <c r="H20" s="14">
        <f t="shared" si="16"/>
        <v>0.56189675919055138</v>
      </c>
      <c r="I20" s="14">
        <f t="shared" si="16"/>
        <v>0.57315405691745158</v>
      </c>
      <c r="J20" s="14">
        <f t="shared" si="16"/>
        <v>0.56332241342017597</v>
      </c>
      <c r="K20" s="14">
        <f t="shared" si="16"/>
        <v>0.5938633360050356</v>
      </c>
      <c r="M20" s="14">
        <f t="shared" ref="M20:V20" si="17">M8/M$4</f>
        <v>7.7982693117196772E-2</v>
      </c>
      <c r="N20" s="14">
        <f t="shared" si="17"/>
        <v>4.970930441601594E-2</v>
      </c>
      <c r="O20" s="14">
        <f t="shared" si="17"/>
        <v>9.2143341434130166E-2</v>
      </c>
      <c r="P20" s="14">
        <f t="shared" si="17"/>
        <v>0.12630493484570893</v>
      </c>
      <c r="Q20" s="14">
        <f t="shared" si="17"/>
        <v>9.9648035201081023E-2</v>
      </c>
      <c r="R20" s="14">
        <f t="shared" si="17"/>
        <v>0.10495420657005677</v>
      </c>
      <c r="S20" s="14">
        <f t="shared" si="17"/>
        <v>9.6071635505996622E-2</v>
      </c>
      <c r="T20" s="14">
        <f t="shared" si="17"/>
        <v>0.10685627564637833</v>
      </c>
      <c r="U20" s="14">
        <f t="shared" si="17"/>
        <v>0.1290781520902875</v>
      </c>
      <c r="V20" s="14">
        <f t="shared" si="17"/>
        <v>0.13422119549848133</v>
      </c>
      <c r="X20" s="14">
        <f t="shared" ref="X20:AG20" si="18">X8/X$4</f>
        <v>2.4810150751755002</v>
      </c>
      <c r="Y20" s="14">
        <f t="shared" si="18"/>
        <v>2.0715851315902145</v>
      </c>
      <c r="Z20" s="14">
        <f t="shared" si="18"/>
        <v>2.0180859949684833</v>
      </c>
      <c r="AA20" s="14">
        <f t="shared" si="18"/>
        <v>1.9806529068195839</v>
      </c>
      <c r="AB20" s="14">
        <f t="shared" si="18"/>
        <v>2.1764617489861369</v>
      </c>
      <c r="AC20" s="14">
        <f t="shared" si="18"/>
        <v>2.0706254851199692</v>
      </c>
      <c r="AD20" s="14">
        <f t="shared" si="18"/>
        <v>10.232024485710516</v>
      </c>
      <c r="AE20" s="14">
        <f t="shared" si="18"/>
        <v>3.214525485783986</v>
      </c>
      <c r="AF20" s="14">
        <f t="shared" si="18"/>
        <v>2.9116744922890243</v>
      </c>
      <c r="AG20" s="14">
        <f t="shared" si="18"/>
        <v>2.7864649946031093</v>
      </c>
      <c r="AI20" s="14">
        <f t="shared" ref="AI20:AR20" si="19">AI8/AI$4</f>
        <v>0.28719424729422571</v>
      </c>
      <c r="AJ20" s="14">
        <f t="shared" si="19"/>
        <v>0.30067998651562194</v>
      </c>
      <c r="AK20" s="14">
        <f t="shared" si="19"/>
        <v>0.35746651072071361</v>
      </c>
      <c r="AL20" s="14">
        <f t="shared" si="19"/>
        <v>0.39614271098249132</v>
      </c>
      <c r="AM20" s="14">
        <f t="shared" si="19"/>
        <v>0.37237859808890666</v>
      </c>
      <c r="AN20" s="14">
        <f t="shared" si="19"/>
        <v>0.40138310674589289</v>
      </c>
      <c r="AO20" s="14">
        <f t="shared" si="19"/>
        <v>0.33446213744387104</v>
      </c>
      <c r="AP20" s="14">
        <f t="shared" si="19"/>
        <v>0.35891559277491586</v>
      </c>
      <c r="AQ20" s="14">
        <f t="shared" si="19"/>
        <v>0.36457584055631831</v>
      </c>
      <c r="AR20" s="14">
        <f t="shared" si="19"/>
        <v>0.38584594341020184</v>
      </c>
    </row>
    <row r="21" spans="1:44" s="14" customFormat="1" x14ac:dyDescent="0.25">
      <c r="A21" s="7" t="s">
        <v>21</v>
      </c>
      <c r="B21" s="14">
        <f t="shared" ref="B21:K21" si="20">B9/B$4</f>
        <v>0.28081236235446011</v>
      </c>
      <c r="C21" s="14">
        <f t="shared" si="20"/>
        <v>0.25997214543386682</v>
      </c>
      <c r="D21" s="14">
        <f t="shared" si="20"/>
        <v>0.22355128915923231</v>
      </c>
      <c r="E21" s="14">
        <f t="shared" si="20"/>
        <v>0.19784492969110462</v>
      </c>
      <c r="F21" s="14">
        <f t="shared" si="20"/>
        <v>0.20224191044107773</v>
      </c>
      <c r="G21" s="14">
        <f t="shared" si="20"/>
        <v>0.17823588467911264</v>
      </c>
      <c r="H21" s="14">
        <f t="shared" si="20"/>
        <v>0.20258729238891532</v>
      </c>
      <c r="I21" s="14">
        <f t="shared" si="20"/>
        <v>0.18682132575766788</v>
      </c>
      <c r="J21" s="14">
        <f t="shared" si="20"/>
        <v>0.17804507463379873</v>
      </c>
      <c r="K21" s="14">
        <f t="shared" si="20"/>
        <v>0.15141894610935255</v>
      </c>
      <c r="M21" s="14">
        <f t="shared" ref="M21:V21" si="21">M9/M$4</f>
        <v>0.71587570004807111</v>
      </c>
      <c r="N21" s="14">
        <f t="shared" si="21"/>
        <v>0.7378567021899195</v>
      </c>
      <c r="O21" s="14">
        <f t="shared" si="21"/>
        <v>0.70940460564235386</v>
      </c>
      <c r="P21" s="14">
        <f t="shared" si="21"/>
        <v>0.68123953509263835</v>
      </c>
      <c r="Q21" s="14">
        <f t="shared" si="21"/>
        <v>0.69636128262811325</v>
      </c>
      <c r="R21" s="14">
        <f t="shared" si="21"/>
        <v>0.68127418991548416</v>
      </c>
      <c r="S21" s="14">
        <f t="shared" si="21"/>
        <v>0.69351034154565883</v>
      </c>
      <c r="T21" s="14">
        <f t="shared" si="21"/>
        <v>0.66894747901402585</v>
      </c>
      <c r="U21" s="14">
        <f t="shared" si="21"/>
        <v>0.63812607445797964</v>
      </c>
      <c r="V21" s="14">
        <f t="shared" si="21"/>
        <v>0.63215280346875535</v>
      </c>
      <c r="X21" s="14">
        <f t="shared" ref="X21:AG21" si="22">X9/X$4</f>
        <v>-2.0002543202059071</v>
      </c>
      <c r="Y21" s="14">
        <f t="shared" si="22"/>
        <v>-1.4260578984560952</v>
      </c>
      <c r="Z21" s="14">
        <f t="shared" si="22"/>
        <v>-1.2968916597315265</v>
      </c>
      <c r="AA21" s="14">
        <f t="shared" si="22"/>
        <v>-1.2214220310681567</v>
      </c>
      <c r="AB21" s="14">
        <f t="shared" si="22"/>
        <v>-1.4320311692892553</v>
      </c>
      <c r="AC21" s="14">
        <f t="shared" si="22"/>
        <v>-1.2381119419800548</v>
      </c>
      <c r="AD21" s="14">
        <f t="shared" si="22"/>
        <v>-9.9885517163629949</v>
      </c>
      <c r="AE21" s="14">
        <f t="shared" si="22"/>
        <v>-2.5442108546857605</v>
      </c>
      <c r="AF21" s="14">
        <f t="shared" si="22"/>
        <v>-2.310029653346052</v>
      </c>
      <c r="AG21" s="14">
        <f t="shared" si="22"/>
        <v>-2.1417951874529852</v>
      </c>
      <c r="AI21" s="14">
        <f t="shared" ref="AI21:AR21" si="23">AI9/AI$4</f>
        <v>0.47940540229973511</v>
      </c>
      <c r="AJ21" s="14">
        <f t="shared" si="23"/>
        <v>0.4692550818379706</v>
      </c>
      <c r="AK21" s="14">
        <f t="shared" si="23"/>
        <v>0.43301170127421806</v>
      </c>
      <c r="AL21" s="14">
        <f t="shared" si="23"/>
        <v>0.40437134556548432</v>
      </c>
      <c r="AM21" s="14">
        <f t="shared" si="23"/>
        <v>0.4168573157558581</v>
      </c>
      <c r="AN21" s="14">
        <f t="shared" si="23"/>
        <v>0.39182522339740333</v>
      </c>
      <c r="AO21" s="14">
        <f t="shared" si="23"/>
        <v>0.44227573406965959</v>
      </c>
      <c r="AP21" s="14">
        <f t="shared" si="23"/>
        <v>0.40833206577241671</v>
      </c>
      <c r="AQ21" s="14">
        <f t="shared" si="23"/>
        <v>0.38861670469932047</v>
      </c>
      <c r="AR21" s="14">
        <f t="shared" si="23"/>
        <v>0.3689816861787299</v>
      </c>
    </row>
    <row r="22" spans="1:44" s="14" customFormat="1" x14ac:dyDescent="0.25">
      <c r="A22" s="7" t="s">
        <v>18</v>
      </c>
      <c r="B22" s="14">
        <f t="shared" ref="B22:K22" si="24">B10/B$4</f>
        <v>7.1518442558252793E-2</v>
      </c>
      <c r="C22" s="14">
        <f t="shared" si="24"/>
        <v>6.542281042162483E-2</v>
      </c>
      <c r="D22" s="14">
        <f t="shared" si="24"/>
        <v>5.7849453119114019E-2</v>
      </c>
      <c r="E22" s="14">
        <f t="shared" si="24"/>
        <v>5.5140773547283313E-2</v>
      </c>
      <c r="F22" s="14">
        <f t="shared" si="24"/>
        <v>5.8734076462778631E-2</v>
      </c>
      <c r="G22" s="14">
        <f t="shared" si="24"/>
        <v>5.0998179285192236E-2</v>
      </c>
      <c r="H22" s="14">
        <f t="shared" si="24"/>
        <v>6.4300598682123941E-2</v>
      </c>
      <c r="I22" s="14">
        <f t="shared" si="24"/>
        <v>5.7349888514641033E-2</v>
      </c>
      <c r="J22" s="14">
        <f t="shared" si="24"/>
        <v>5.2751722150988993E-2</v>
      </c>
      <c r="K22" s="14">
        <f t="shared" si="24"/>
        <v>4.5735984060499862E-2</v>
      </c>
      <c r="M22" s="14">
        <f t="shared" ref="M22:V22" si="25">M10/M$4</f>
        <v>0.36386426263095428</v>
      </c>
      <c r="N22" s="14">
        <f t="shared" si="25"/>
        <v>0.38430062351865302</v>
      </c>
      <c r="O22" s="14">
        <f t="shared" si="25"/>
        <v>0.37581540602486557</v>
      </c>
      <c r="P22" s="14">
        <f t="shared" si="25"/>
        <v>0.3564835090104761</v>
      </c>
      <c r="Q22" s="14">
        <f t="shared" si="25"/>
        <v>0.36099282728609683</v>
      </c>
      <c r="R22" s="14">
        <f t="shared" si="25"/>
        <v>0.35856201832863799</v>
      </c>
      <c r="S22" s="14">
        <f t="shared" si="25"/>
        <v>0.35267083106806468</v>
      </c>
      <c r="T22" s="14">
        <f t="shared" si="25"/>
        <v>0.34158211568266911</v>
      </c>
      <c r="U22" s="14">
        <f t="shared" si="25"/>
        <v>0.32318296957561782</v>
      </c>
      <c r="V22" s="14">
        <f t="shared" si="25"/>
        <v>0.3068201537438815</v>
      </c>
      <c r="X22" s="14">
        <f t="shared" ref="X22:AG22" si="26">X10/X$4</f>
        <v>-1.461270584181704</v>
      </c>
      <c r="Y22" s="14">
        <f t="shared" si="26"/>
        <v>-1.0596136981047792</v>
      </c>
      <c r="Z22" s="14">
        <f t="shared" si="26"/>
        <v>-0.93720208750297396</v>
      </c>
      <c r="AA22" s="14">
        <f t="shared" si="26"/>
        <v>-0.82961421446601635</v>
      </c>
      <c r="AB22" s="14">
        <f t="shared" si="26"/>
        <v>-0.94097038239516573</v>
      </c>
      <c r="AC22" s="14">
        <f t="shared" si="26"/>
        <v>-0.81497439269109728</v>
      </c>
      <c r="AD22" s="14">
        <f t="shared" si="26"/>
        <v>-5.922016664846681</v>
      </c>
      <c r="AE22" s="14">
        <f t="shared" si="26"/>
        <v>-1.5527004144446392</v>
      </c>
      <c r="AF22" s="14">
        <f t="shared" si="26"/>
        <v>-1.4097150013833772</v>
      </c>
      <c r="AG22" s="14">
        <f t="shared" si="26"/>
        <v>-1.1996972193672883</v>
      </c>
      <c r="AI22" s="14">
        <f t="shared" ref="AI22:AR22" si="27">AI10/AI$4</f>
        <v>0.20496532280174237</v>
      </c>
      <c r="AJ22" s="14">
        <f t="shared" si="27"/>
        <v>0.20507094120048114</v>
      </c>
      <c r="AK22" s="14">
        <f t="shared" si="27"/>
        <v>0.19493049646007593</v>
      </c>
      <c r="AL22" s="14">
        <f t="shared" si="27"/>
        <v>0.18388700780303921</v>
      </c>
      <c r="AM22" s="14">
        <f t="shared" si="27"/>
        <v>0.19001689589721096</v>
      </c>
      <c r="AN22" s="14">
        <f t="shared" si="27"/>
        <v>0.18158934165021401</v>
      </c>
      <c r="AO22" s="14">
        <f t="shared" si="27"/>
        <v>0.20509458207000045</v>
      </c>
      <c r="AP22" s="14">
        <f t="shared" si="27"/>
        <v>0.18793913481622573</v>
      </c>
      <c r="AQ22" s="14">
        <f t="shared" si="27"/>
        <v>0.17652372884680564</v>
      </c>
      <c r="AR22" s="14">
        <f t="shared" si="27"/>
        <v>0.16389322735736364</v>
      </c>
    </row>
    <row r="23" spans="1:44" s="14" customFormat="1" x14ac:dyDescent="0.25">
      <c r="A23" s="7" t="s">
        <v>22</v>
      </c>
      <c r="B23" s="14">
        <f t="shared" ref="B23:K23" si="28">B11/B$4</f>
        <v>9.2586625861961116E-3</v>
      </c>
      <c r="C23" s="14">
        <f t="shared" si="28"/>
        <v>7.7540786030749834E-3</v>
      </c>
      <c r="D23" s="14">
        <f t="shared" si="28"/>
        <v>5.8748809705975145E-3</v>
      </c>
      <c r="E23" s="14">
        <f t="shared" si="28"/>
        <v>5.0748024374235564E-3</v>
      </c>
      <c r="F23" s="14">
        <f t="shared" si="28"/>
        <v>6.1696506121464972E-3</v>
      </c>
      <c r="G23" s="14">
        <f t="shared" si="28"/>
        <v>5.1725211925336672E-3</v>
      </c>
      <c r="H23" s="14">
        <f t="shared" si="28"/>
        <v>5.1594676746400964E-3</v>
      </c>
      <c r="I23" s="14">
        <f t="shared" si="28"/>
        <v>4.7049342434559369E-3</v>
      </c>
      <c r="J23" s="14">
        <f t="shared" si="28"/>
        <v>4.5680185487258218E-3</v>
      </c>
      <c r="K23" s="14">
        <f t="shared" si="28"/>
        <v>3.7354546454813802E-3</v>
      </c>
      <c r="M23" s="14">
        <f t="shared" ref="M23:V23" si="29">M11/M$4</f>
        <v>5.3059631884388309E-2</v>
      </c>
      <c r="N23" s="14">
        <f t="shared" si="29"/>
        <v>4.883341070517043E-2</v>
      </c>
      <c r="O23" s="14">
        <f t="shared" si="29"/>
        <v>4.196618920098346E-2</v>
      </c>
      <c r="P23" s="14">
        <f t="shared" si="29"/>
        <v>4.0660047754380285E-2</v>
      </c>
      <c r="Q23" s="14">
        <f t="shared" si="29"/>
        <v>3.919754782386059E-2</v>
      </c>
      <c r="R23" s="14">
        <f t="shared" si="29"/>
        <v>3.7059453252454834E-2</v>
      </c>
      <c r="S23" s="14">
        <f t="shared" si="29"/>
        <v>3.6678402651876364E-2</v>
      </c>
      <c r="T23" s="14">
        <f t="shared" si="29"/>
        <v>3.6420936943171389E-2</v>
      </c>
      <c r="U23" s="14">
        <f t="shared" si="29"/>
        <v>3.7294491319120354E-2</v>
      </c>
      <c r="V23" s="14">
        <f t="shared" si="29"/>
        <v>3.5407894258726577E-2</v>
      </c>
      <c r="X23" s="14">
        <f t="shared" ref="X23:AG23" si="30">X11/X$4</f>
        <v>-0.22039279979539958</v>
      </c>
      <c r="Y23" s="14">
        <f t="shared" si="30"/>
        <v>-0.13717838914022187</v>
      </c>
      <c r="Z23" s="14">
        <f t="shared" si="30"/>
        <v>-0.10707026780876593</v>
      </c>
      <c r="AA23" s="14">
        <f t="shared" si="30"/>
        <v>-9.9404979514048072E-2</v>
      </c>
      <c r="AB23" s="14">
        <f t="shared" si="30"/>
        <v>-0.10306833180958597</v>
      </c>
      <c r="AC23" s="14">
        <f t="shared" si="30"/>
        <v>-8.4607892051893785E-2</v>
      </c>
      <c r="AD23" s="14">
        <f t="shared" si="30"/>
        <v>-0.64914643283782347</v>
      </c>
      <c r="AE23" s="14">
        <f t="shared" si="30"/>
        <v>-0.17495224349503732</v>
      </c>
      <c r="AF23" s="14">
        <f t="shared" si="30"/>
        <v>-0.17241366482236781</v>
      </c>
      <c r="AG23" s="14">
        <f t="shared" si="30"/>
        <v>-0.14734956891505635</v>
      </c>
      <c r="AI23" s="14">
        <f t="shared" ref="AI23:AR23" si="31">AI11/AI$4</f>
        <v>2.9252458642630375E-2</v>
      </c>
      <c r="AJ23" s="14">
        <f t="shared" si="31"/>
        <v>2.5744204306665238E-2</v>
      </c>
      <c r="AK23" s="14">
        <f t="shared" si="31"/>
        <v>2.1434516027587478E-2</v>
      </c>
      <c r="AL23" s="14">
        <f t="shared" si="31"/>
        <v>2.0278309243662963E-2</v>
      </c>
      <c r="AM23" s="14">
        <f t="shared" si="31"/>
        <v>2.0514960563086534E-2</v>
      </c>
      <c r="AN23" s="14">
        <f t="shared" si="31"/>
        <v>1.871166654496037E-2</v>
      </c>
      <c r="AO23" s="14">
        <f t="shared" si="31"/>
        <v>2.0548283541214674E-2</v>
      </c>
      <c r="AP23" s="14">
        <f t="shared" si="31"/>
        <v>1.9276712150281396E-2</v>
      </c>
      <c r="AQ23" s="14">
        <f t="shared" si="31"/>
        <v>1.9546395660995995E-2</v>
      </c>
      <c r="AR23" s="14">
        <f t="shared" si="31"/>
        <v>1.8069254192676382E-2</v>
      </c>
    </row>
    <row r="24" spans="1:44" s="14" customFormat="1" x14ac:dyDescent="0.25">
      <c r="A24" s="7" t="s">
        <v>19</v>
      </c>
      <c r="B24" s="14">
        <f t="shared" ref="B24:K24" si="32">B12/B$4</f>
        <v>5.5829532901033152E-2</v>
      </c>
      <c r="C24" s="14">
        <f t="shared" si="32"/>
        <v>4.6651884296728556E-2</v>
      </c>
      <c r="D24" s="14">
        <f t="shared" si="32"/>
        <v>3.4701868373183842E-2</v>
      </c>
      <c r="E24" s="14">
        <f t="shared" si="32"/>
        <v>2.9862982055250648E-2</v>
      </c>
      <c r="F24" s="14">
        <f t="shared" si="32"/>
        <v>2.9095184731193834E-2</v>
      </c>
      <c r="G24" s="14">
        <f t="shared" si="32"/>
        <v>2.3508593268892968E-2</v>
      </c>
      <c r="H24" s="14">
        <f t="shared" si="32"/>
        <v>2.9451939816566165E-2</v>
      </c>
      <c r="I24" s="14">
        <f t="shared" si="32"/>
        <v>2.2636452463710068E-2</v>
      </c>
      <c r="J24" s="14">
        <f t="shared" si="32"/>
        <v>2.1559109179614823E-2</v>
      </c>
      <c r="K24" s="14">
        <f t="shared" si="32"/>
        <v>1.8534816778017403E-2</v>
      </c>
      <c r="M24" s="14">
        <f t="shared" ref="M24:V24" si="33">M12/M$4</f>
        <v>2.1896287393435122E-2</v>
      </c>
      <c r="N24" s="14">
        <f t="shared" si="33"/>
        <v>2.0414637035318952E-2</v>
      </c>
      <c r="O24" s="14">
        <f t="shared" si="33"/>
        <v>1.7363857331913937E-2</v>
      </c>
      <c r="P24" s="14">
        <f t="shared" si="33"/>
        <v>1.8266028812146253E-2</v>
      </c>
      <c r="Q24" s="14">
        <f t="shared" si="33"/>
        <v>2.019662789531719E-2</v>
      </c>
      <c r="R24" s="14">
        <f t="shared" si="33"/>
        <v>1.3861834620895137E-2</v>
      </c>
      <c r="S24" s="14">
        <f t="shared" si="33"/>
        <v>1.5907347234872044E-2</v>
      </c>
      <c r="T24" s="14">
        <f t="shared" si="33"/>
        <v>1.5549758772461234E-2</v>
      </c>
      <c r="U24" s="14">
        <f t="shared" si="33"/>
        <v>1.5500056664676413E-2</v>
      </c>
      <c r="V24" s="14">
        <f t="shared" si="33"/>
        <v>1.7629801033146108E-2</v>
      </c>
      <c r="X24" s="14">
        <f t="shared" ref="X24:AG24" si="34">X12/X$4</f>
        <v>0.23374384801860376</v>
      </c>
      <c r="Y24" s="14">
        <f t="shared" si="34"/>
        <v>0.13921982047778392</v>
      </c>
      <c r="Z24" s="14">
        <f t="shared" si="34"/>
        <v>8.8959924747704311E-2</v>
      </c>
      <c r="AA24" s="14">
        <f t="shared" si="34"/>
        <v>6.3912126169583805E-2</v>
      </c>
      <c r="AB24" s="14">
        <f t="shared" si="34"/>
        <v>5.8526679839260139E-2</v>
      </c>
      <c r="AC24" s="14">
        <f t="shared" si="34"/>
        <v>5.0669876024441979E-2</v>
      </c>
      <c r="AD24" s="14">
        <f t="shared" si="34"/>
        <v>0.31062599765324045</v>
      </c>
      <c r="AE24" s="14">
        <f t="shared" si="34"/>
        <v>6.2779449048786462E-2</v>
      </c>
      <c r="AF24" s="14">
        <f t="shared" si="34"/>
        <v>5.4325894688431853E-2</v>
      </c>
      <c r="AG24" s="14">
        <f t="shared" si="34"/>
        <v>2.2851955805077262E-2</v>
      </c>
      <c r="AI24" s="14">
        <f t="shared" ref="AI24:AR24" si="35">AI12/AI$4</f>
        <v>4.0340049424240979E-2</v>
      </c>
      <c r="AJ24" s="14">
        <f t="shared" si="35"/>
        <v>3.5161644504712541E-2</v>
      </c>
      <c r="AK24" s="14">
        <f t="shared" si="35"/>
        <v>2.7227128951322281E-2</v>
      </c>
      <c r="AL24" s="14">
        <f t="shared" si="35"/>
        <v>2.4908278048217648E-2</v>
      </c>
      <c r="AM24" s="14">
        <f t="shared" si="35"/>
        <v>2.5230192809109497E-2</v>
      </c>
      <c r="AN24" s="14">
        <f t="shared" si="35"/>
        <v>1.9412593463405729E-2</v>
      </c>
      <c r="AO24" s="14">
        <f t="shared" si="35"/>
        <v>2.2838923184563854E-2</v>
      </c>
      <c r="AP24" s="14">
        <f t="shared" si="35"/>
        <v>1.9380502224952346E-2</v>
      </c>
      <c r="AQ24" s="14">
        <f t="shared" si="35"/>
        <v>1.8785978871667417E-2</v>
      </c>
      <c r="AR24" s="14">
        <f t="shared" si="35"/>
        <v>1.8125239415728717E-2</v>
      </c>
    </row>
    <row r="26" spans="1:44" x14ac:dyDescent="0.25">
      <c r="B26" t="s">
        <v>1</v>
      </c>
      <c r="D26" t="s">
        <v>2</v>
      </c>
      <c r="F26" t="s">
        <v>4</v>
      </c>
      <c r="AR26" s="14"/>
    </row>
    <row r="27" spans="1:44" x14ac:dyDescent="0.25">
      <c r="B27" t="s">
        <v>60</v>
      </c>
      <c r="C27" t="s">
        <v>61</v>
      </c>
      <c r="D27" t="s">
        <v>60</v>
      </c>
      <c r="E27" t="s">
        <v>61</v>
      </c>
      <c r="F27" t="s">
        <v>60</v>
      </c>
      <c r="G27" t="s">
        <v>61</v>
      </c>
      <c r="AR27" s="14"/>
    </row>
    <row r="28" spans="1:44" x14ac:dyDescent="0.25">
      <c r="A28" s="7" t="s">
        <v>67</v>
      </c>
      <c r="B28" s="15">
        <f>(K4-B4)/B4</f>
        <v>2.4255800648632082</v>
      </c>
      <c r="C28" s="14">
        <f>(K4/B4)^(1/(K$3-B$3))-1</f>
        <v>0.14660782824057605</v>
      </c>
      <c r="D28" s="15">
        <f>(V4-M4)/M4</f>
        <v>2.3720421343958966</v>
      </c>
      <c r="E28" s="14">
        <f>(V4/M4)^(1/(V$3-M$3))-1</f>
        <v>0.14460272879301361</v>
      </c>
      <c r="F28" s="15">
        <f>(AR4-AI4)/AI4</f>
        <v>2.4011416453442327</v>
      </c>
      <c r="G28" s="14">
        <f>(AR4/AI4)^(1/(AR$3-AI$3))-1</f>
        <v>0.14569604327417962</v>
      </c>
      <c r="AR28" s="14"/>
    </row>
    <row r="29" spans="1:44" x14ac:dyDescent="0.25">
      <c r="A29" s="7" t="s">
        <v>14</v>
      </c>
      <c r="B29" s="15">
        <f t="shared" ref="B29:B36" si="36">(K5-B5)/B5</f>
        <v>0.87781654684518162</v>
      </c>
      <c r="C29" s="14">
        <f t="shared" ref="C29:C36" si="37">(K5/B5)^(1/(K$3-B$3))-1</f>
        <v>7.2521252900159539E-2</v>
      </c>
      <c r="D29" s="15">
        <f t="shared" ref="D29:D36" si="38">(V5-M5)/M5</f>
        <v>2.4827059861801821</v>
      </c>
      <c r="E29" s="14">
        <f t="shared" ref="E29:E36" si="39">(V5/M5)^(1/(V$3-M$3))-1</f>
        <v>0.1487168171343225</v>
      </c>
      <c r="F29" s="15">
        <f t="shared" ref="F29:F36" si="40">(AR5-AI5)/AI5</f>
        <v>1.6058570958239902</v>
      </c>
      <c r="G29" s="14">
        <f t="shared" ref="G29:G36" si="41">(AR5/AI5)^(1/(AR$3-AI$3))-1</f>
        <v>0.11228667077816867</v>
      </c>
      <c r="AR29" s="14"/>
    </row>
    <row r="30" spans="1:44" x14ac:dyDescent="0.25">
      <c r="A30" s="7" t="s">
        <v>15</v>
      </c>
      <c r="B30" s="15">
        <f t="shared" si="36"/>
        <v>0.8999094803207065</v>
      </c>
      <c r="C30" s="14">
        <f t="shared" si="37"/>
        <v>7.3916025829368071E-2</v>
      </c>
      <c r="D30" s="15">
        <f t="shared" si="38"/>
        <v>2.6295945666650788</v>
      </c>
      <c r="E30" s="14">
        <f t="shared" si="39"/>
        <v>0.15400172326203609</v>
      </c>
      <c r="F30" s="15">
        <f t="shared" si="40"/>
        <v>1.7333710844502532</v>
      </c>
      <c r="G30" s="14">
        <f t="shared" si="41"/>
        <v>0.11820663844973289</v>
      </c>
      <c r="AR30" s="14"/>
    </row>
    <row r="31" spans="1:44" x14ac:dyDescent="0.25">
      <c r="A31" s="7" t="s">
        <v>20</v>
      </c>
      <c r="B31" s="15">
        <f t="shared" si="36"/>
        <v>3.3713087205915095</v>
      </c>
      <c r="C31" s="14">
        <f t="shared" si="37"/>
        <v>0.17809158332232822</v>
      </c>
      <c r="D31" s="15">
        <f t="shared" si="38"/>
        <v>4.5475650392918698</v>
      </c>
      <c r="E31" s="14">
        <f t="shared" si="39"/>
        <v>0.20970101412894349</v>
      </c>
      <c r="F31" s="15">
        <f t="shared" si="40"/>
        <v>3.5232886510707524</v>
      </c>
      <c r="G31" s="14">
        <f t="shared" si="41"/>
        <v>0.18257380797550771</v>
      </c>
      <c r="AR31" s="14"/>
    </row>
    <row r="32" spans="1:44" x14ac:dyDescent="0.25">
      <c r="A32" s="7" t="s">
        <v>16</v>
      </c>
      <c r="B32" s="15">
        <f t="shared" si="36"/>
        <v>3.3947922285915997</v>
      </c>
      <c r="C32" s="14">
        <f t="shared" si="37"/>
        <v>0.17879312481199694</v>
      </c>
      <c r="D32" s="15">
        <f t="shared" si="38"/>
        <v>4.803845808065077</v>
      </c>
      <c r="E32" s="14">
        <f t="shared" si="39"/>
        <v>0.21578650485457707</v>
      </c>
      <c r="F32" s="15">
        <f t="shared" si="40"/>
        <v>3.5694393922700161</v>
      </c>
      <c r="G32" s="14">
        <f t="shared" si="41"/>
        <v>0.18390840114029672</v>
      </c>
      <c r="AR32" s="14"/>
    </row>
    <row r="33" spans="1:45" x14ac:dyDescent="0.25">
      <c r="A33" s="7" t="s">
        <v>21</v>
      </c>
      <c r="B33" s="15">
        <f t="shared" si="36"/>
        <v>0.84713279317831347</v>
      </c>
      <c r="C33" s="14">
        <f t="shared" si="37"/>
        <v>7.0559727702734332E-2</v>
      </c>
      <c r="D33" s="15">
        <f t="shared" si="38"/>
        <v>1.9776759967267943</v>
      </c>
      <c r="E33" s="14">
        <f t="shared" si="39"/>
        <v>0.12889369872663536</v>
      </c>
      <c r="F33" s="15">
        <f t="shared" si="40"/>
        <v>1.6177405870098767</v>
      </c>
      <c r="G33" s="14">
        <f t="shared" si="41"/>
        <v>0.11284912745831233</v>
      </c>
      <c r="AR33" s="14"/>
    </row>
    <row r="34" spans="1:45" x14ac:dyDescent="0.25">
      <c r="A34" s="7" t="s">
        <v>18</v>
      </c>
      <c r="B34" s="15">
        <f t="shared" si="36"/>
        <v>1.1906555797399805</v>
      </c>
      <c r="C34" s="14">
        <f t="shared" si="37"/>
        <v>9.1042245411034672E-2</v>
      </c>
      <c r="D34" s="15">
        <f t="shared" si="38"/>
        <v>1.8433968167836774</v>
      </c>
      <c r="E34" s="14">
        <f t="shared" si="39"/>
        <v>0.12312058147359806</v>
      </c>
      <c r="F34" s="15">
        <f t="shared" si="40"/>
        <v>1.7196018981912464</v>
      </c>
      <c r="G34" s="14">
        <f t="shared" si="41"/>
        <v>0.11757935538570718</v>
      </c>
      <c r="AR34" s="14"/>
    </row>
    <row r="35" spans="1:45" x14ac:dyDescent="0.25">
      <c r="A35" s="7" t="s">
        <v>22</v>
      </c>
      <c r="B35" s="15">
        <f t="shared" si="36"/>
        <v>0.38206774981081892</v>
      </c>
      <c r="C35" s="14">
        <f t="shared" si="37"/>
        <v>3.6607556403938091E-2</v>
      </c>
      <c r="D35" s="15">
        <f t="shared" si="38"/>
        <v>1.2502400994943699</v>
      </c>
      <c r="E35" s="14">
        <f t="shared" si="39"/>
        <v>9.4300354605439951E-2</v>
      </c>
      <c r="F35" s="15">
        <f t="shared" si="40"/>
        <v>1.1008864138845735</v>
      </c>
      <c r="G35" s="14">
        <f t="shared" si="41"/>
        <v>8.5981702733043175E-2</v>
      </c>
      <c r="AR35" s="14"/>
      <c r="AS35" s="14"/>
    </row>
    <row r="36" spans="1:45" x14ac:dyDescent="0.25">
      <c r="A36" s="7" t="s">
        <v>19</v>
      </c>
      <c r="B36" s="15">
        <f t="shared" si="36"/>
        <v>0.13725649421461616</v>
      </c>
      <c r="C36" s="14">
        <f t="shared" si="37"/>
        <v>1.4393579499383913E-2</v>
      </c>
      <c r="D36" s="15">
        <f t="shared" si="38"/>
        <v>1.7150005312137357</v>
      </c>
      <c r="E36" s="14">
        <f t="shared" si="39"/>
        <v>0.11736910141923951</v>
      </c>
      <c r="F36" s="15">
        <f t="shared" si="40"/>
        <v>0.5281713207724863</v>
      </c>
      <c r="G36" s="14">
        <f t="shared" si="41"/>
        <v>4.8246836824794581E-2</v>
      </c>
    </row>
    <row r="38" spans="1:45" x14ac:dyDescent="0.25">
      <c r="A38" s="3" t="str">
        <f>A1</f>
        <v>Africa</v>
      </c>
    </row>
    <row r="39" spans="1:45" x14ac:dyDescent="0.25">
      <c r="A39" s="18"/>
      <c r="B39" s="64" t="s">
        <v>63</v>
      </c>
      <c r="C39" s="64"/>
      <c r="D39" s="64"/>
      <c r="E39" s="64"/>
      <c r="F39" s="64" t="s">
        <v>64</v>
      </c>
      <c r="G39" s="64"/>
      <c r="H39" s="64"/>
      <c r="I39" s="64"/>
      <c r="J39" s="64" t="s">
        <v>4</v>
      </c>
      <c r="K39" s="64"/>
      <c r="L39" s="64"/>
      <c r="M39" s="19" t="s">
        <v>3</v>
      </c>
    </row>
    <row r="40" spans="1:45" ht="38.25" x14ac:dyDescent="0.25">
      <c r="A40" s="21" t="s">
        <v>70</v>
      </c>
      <c r="B40" s="21">
        <v>2003</v>
      </c>
      <c r="C40" s="21">
        <v>2012</v>
      </c>
      <c r="D40" s="29" t="s">
        <v>94</v>
      </c>
      <c r="E40" s="21" t="s">
        <v>66</v>
      </c>
      <c r="F40" s="21">
        <v>2003</v>
      </c>
      <c r="G40" s="21">
        <v>2012</v>
      </c>
      <c r="H40" s="29" t="s">
        <v>94</v>
      </c>
      <c r="I40" s="21" t="s">
        <v>66</v>
      </c>
      <c r="J40" s="21">
        <v>2012</v>
      </c>
      <c r="K40" s="29" t="s">
        <v>95</v>
      </c>
      <c r="L40" s="21" t="s">
        <v>66</v>
      </c>
      <c r="M40" s="21">
        <v>2012</v>
      </c>
    </row>
    <row r="41" spans="1:45" x14ac:dyDescent="0.25">
      <c r="A41" s="22" t="s">
        <v>69</v>
      </c>
      <c r="B41" s="23">
        <f>B4</f>
        <v>186112.28165599998</v>
      </c>
      <c r="C41" s="23">
        <f>K4</f>
        <v>637542.52186700003</v>
      </c>
      <c r="D41" s="24"/>
      <c r="E41" s="25">
        <f>C28</f>
        <v>0.14660782824057605</v>
      </c>
      <c r="F41" s="23">
        <f>M4</f>
        <v>156301.25278799998</v>
      </c>
      <c r="G41" s="23">
        <f>V4</f>
        <v>527054.41006000002</v>
      </c>
      <c r="H41" s="24"/>
      <c r="I41" s="25">
        <f>E28</f>
        <v>0.14460272879301361</v>
      </c>
      <c r="J41" s="23">
        <f>AR4</f>
        <v>1164596.9319270002</v>
      </c>
      <c r="K41" s="24"/>
      <c r="L41" s="25">
        <f>G28</f>
        <v>0.14569604327417962</v>
      </c>
      <c r="M41" s="23">
        <f>AG4</f>
        <v>110488.11180700001</v>
      </c>
    </row>
    <row r="42" spans="1:45" x14ac:dyDescent="0.25">
      <c r="A42" s="28" t="s">
        <v>14</v>
      </c>
      <c r="B42" s="23">
        <f t="shared" ref="B42:B49" si="42">B5</f>
        <v>29553.939921999998</v>
      </c>
      <c r="C42" s="23">
        <f t="shared" ref="C42:C49" si="43">K5</f>
        <v>55496.877409999994</v>
      </c>
      <c r="D42" s="24">
        <f t="shared" ref="D42:D49" si="44">K17</f>
        <v>8.7048119155223022E-2</v>
      </c>
      <c r="E42" s="25">
        <f t="shared" ref="E42:E49" si="45">C29</f>
        <v>7.2521252900159539E-2</v>
      </c>
      <c r="F42" s="23">
        <f t="shared" ref="F42:F49" si="46">M5</f>
        <v>24538.397530000002</v>
      </c>
      <c r="G42" s="23">
        <f t="shared" ref="G42:G49" si="47">V5</f>
        <v>85460.023969000002</v>
      </c>
      <c r="H42" s="24">
        <f t="shared" ref="H42:H49" si="48">V17</f>
        <v>0.16214649254006092</v>
      </c>
      <c r="I42" s="25">
        <f t="shared" ref="I42:I49" si="49">E29</f>
        <v>0.1487168171343225</v>
      </c>
      <c r="J42" s="23">
        <f t="shared" ref="J42:J49" si="50">AR5</f>
        <v>140956.90137899999</v>
      </c>
      <c r="K42" s="24">
        <f t="shared" ref="K42:K49" si="51">AR17</f>
        <v>0.1210349241997106</v>
      </c>
      <c r="L42" s="25">
        <f t="shared" ref="L42:L49" si="52">G29</f>
        <v>0.11228667077816867</v>
      </c>
      <c r="M42" s="23">
        <f t="shared" ref="M42:M49" si="53">AG5</f>
        <v>-29963.146559000008</v>
      </c>
    </row>
    <row r="43" spans="1:45" x14ac:dyDescent="0.25">
      <c r="A43" s="28" t="s">
        <v>15</v>
      </c>
      <c r="B43" s="23">
        <f t="shared" si="42"/>
        <v>23191.554769000002</v>
      </c>
      <c r="C43" s="23">
        <f t="shared" si="43"/>
        <v>44061.854768999998</v>
      </c>
      <c r="D43" s="24">
        <f t="shared" si="44"/>
        <v>6.9112025092801413E-2</v>
      </c>
      <c r="E43" s="25">
        <f t="shared" si="45"/>
        <v>7.3916025829368071E-2</v>
      </c>
      <c r="F43" s="23">
        <f t="shared" si="46"/>
        <v>21567.467069999999</v>
      </c>
      <c r="G43" s="23">
        <f t="shared" si="47"/>
        <v>78281.161294000005</v>
      </c>
      <c r="H43" s="24">
        <f t="shared" si="48"/>
        <v>0.14852576849720023</v>
      </c>
      <c r="I43" s="25">
        <f t="shared" si="49"/>
        <v>0.15400172326203609</v>
      </c>
      <c r="J43" s="23">
        <f t="shared" si="50"/>
        <v>122343.016063</v>
      </c>
      <c r="K43" s="24">
        <f t="shared" si="51"/>
        <v>0.10505181038092308</v>
      </c>
      <c r="L43" s="25">
        <f t="shared" si="52"/>
        <v>0.11820663844973289</v>
      </c>
      <c r="M43" s="23">
        <f t="shared" si="53"/>
        <v>-34219.306525000007</v>
      </c>
    </row>
    <row r="44" spans="1:45" x14ac:dyDescent="0.25">
      <c r="A44" s="28" t="s">
        <v>20</v>
      </c>
      <c r="B44" s="23">
        <f t="shared" si="42"/>
        <v>99027.140063999992</v>
      </c>
      <c r="C44" s="23">
        <f t="shared" si="43"/>
        <v>432878.20093699999</v>
      </c>
      <c r="D44" s="24">
        <f t="shared" si="44"/>
        <v>0.67897934034163798</v>
      </c>
      <c r="E44" s="25">
        <f t="shared" si="45"/>
        <v>0.17809158332232822</v>
      </c>
      <c r="F44" s="23">
        <f t="shared" si="46"/>
        <v>14693.434346</v>
      </c>
      <c r="G44" s="23">
        <f t="shared" si="47"/>
        <v>81512.782684999998</v>
      </c>
      <c r="H44" s="24">
        <f t="shared" si="48"/>
        <v>0.15465724435494346</v>
      </c>
      <c r="I44" s="25">
        <f t="shared" si="49"/>
        <v>0.20970101412894349</v>
      </c>
      <c r="J44" s="23">
        <f t="shared" si="50"/>
        <v>514390.98362199997</v>
      </c>
      <c r="K44" s="24">
        <f t="shared" si="51"/>
        <v>0.44169014147312152</v>
      </c>
      <c r="L44" s="25">
        <f t="shared" si="52"/>
        <v>0.18257380797550771</v>
      </c>
      <c r="M44" s="23">
        <f t="shared" si="53"/>
        <v>351365.418252</v>
      </c>
    </row>
    <row r="45" spans="1:45" x14ac:dyDescent="0.25">
      <c r="A45" s="28" t="s">
        <v>16</v>
      </c>
      <c r="B45" s="23">
        <f t="shared" si="42"/>
        <v>86150.404658000014</v>
      </c>
      <c r="C45" s="23">
        <f t="shared" si="43"/>
        <v>378613.12888099998</v>
      </c>
      <c r="D45" s="24">
        <f t="shared" si="44"/>
        <v>0.5938633360050356</v>
      </c>
      <c r="E45" s="25">
        <f t="shared" si="45"/>
        <v>0.17879312481199694</v>
      </c>
      <c r="F45" s="23">
        <f t="shared" si="46"/>
        <v>12188.79263</v>
      </c>
      <c r="G45" s="23">
        <f t="shared" si="47"/>
        <v>70741.873011000003</v>
      </c>
      <c r="H45" s="24">
        <f t="shared" si="48"/>
        <v>0.13422119549848133</v>
      </c>
      <c r="I45" s="25">
        <f t="shared" si="49"/>
        <v>0.21578650485457707</v>
      </c>
      <c r="J45" s="23">
        <f t="shared" si="50"/>
        <v>449355.00189199997</v>
      </c>
      <c r="K45" s="24">
        <f t="shared" si="51"/>
        <v>0.38584594341020184</v>
      </c>
      <c r="L45" s="25">
        <f t="shared" si="52"/>
        <v>0.18390840114029672</v>
      </c>
      <c r="M45" s="23">
        <f t="shared" si="53"/>
        <v>307871.25586999999</v>
      </c>
    </row>
    <row r="46" spans="1:45" x14ac:dyDescent="0.25">
      <c r="A46" s="28" t="s">
        <v>21</v>
      </c>
      <c r="B46" s="23">
        <f t="shared" si="42"/>
        <v>52262.629475000002</v>
      </c>
      <c r="C46" s="23">
        <f t="shared" si="43"/>
        <v>96536.016761000006</v>
      </c>
      <c r="D46" s="24">
        <f t="shared" si="44"/>
        <v>0.15141894610935255</v>
      </c>
      <c r="E46" s="25">
        <f t="shared" si="45"/>
        <v>7.0559727702734332E-2</v>
      </c>
      <c r="F46" s="23">
        <f t="shared" si="46"/>
        <v>111892.26875800001</v>
      </c>
      <c r="G46" s="23">
        <f t="shared" si="47"/>
        <v>333178.92290000001</v>
      </c>
      <c r="H46" s="24">
        <f t="shared" si="48"/>
        <v>0.63215280346875535</v>
      </c>
      <c r="I46" s="25">
        <f t="shared" si="49"/>
        <v>0.12889369872663536</v>
      </c>
      <c r="J46" s="23">
        <f t="shared" si="50"/>
        <v>429714.93966100004</v>
      </c>
      <c r="K46" s="24">
        <f t="shared" si="51"/>
        <v>0.3689816861787299</v>
      </c>
      <c r="L46" s="25">
        <f t="shared" si="52"/>
        <v>0.11284912745831233</v>
      </c>
      <c r="M46" s="23">
        <f t="shared" si="53"/>
        <v>-236642.906139</v>
      </c>
    </row>
    <row r="47" spans="1:45" x14ac:dyDescent="0.25">
      <c r="A47" s="28" t="s">
        <v>18</v>
      </c>
      <c r="B47" s="23">
        <f t="shared" si="42"/>
        <v>13310.460525</v>
      </c>
      <c r="C47" s="23">
        <f t="shared" si="43"/>
        <v>29158.634618</v>
      </c>
      <c r="D47" s="24">
        <f t="shared" si="44"/>
        <v>4.5735984060499862E-2</v>
      </c>
      <c r="E47" s="25">
        <f t="shared" si="45"/>
        <v>9.1042245411034672E-2</v>
      </c>
      <c r="F47" s="23">
        <f t="shared" si="46"/>
        <v>56872.440093999998</v>
      </c>
      <c r="G47" s="23">
        <f t="shared" si="47"/>
        <v>161710.91512599998</v>
      </c>
      <c r="H47" s="24">
        <f t="shared" si="48"/>
        <v>0.3068201537438815</v>
      </c>
      <c r="I47" s="25">
        <f t="shared" si="49"/>
        <v>0.12312058147359806</v>
      </c>
      <c r="J47" s="23">
        <f t="shared" si="50"/>
        <v>190869.54974399999</v>
      </c>
      <c r="K47" s="24">
        <f t="shared" si="51"/>
        <v>0.16389322735736364</v>
      </c>
      <c r="L47" s="25">
        <f t="shared" si="52"/>
        <v>0.11757935538570718</v>
      </c>
      <c r="M47" s="23">
        <f t="shared" si="53"/>
        <v>-132552.28050799997</v>
      </c>
    </row>
    <row r="48" spans="1:45" x14ac:dyDescent="0.25">
      <c r="A48" s="28" t="s">
        <v>22</v>
      </c>
      <c r="B48" s="23">
        <f t="shared" si="42"/>
        <v>1723.150819</v>
      </c>
      <c r="C48" s="23">
        <f t="shared" si="43"/>
        <v>2381.5111749999996</v>
      </c>
      <c r="D48" s="24">
        <f t="shared" si="44"/>
        <v>3.7354546454813802E-3</v>
      </c>
      <c r="E48" s="25">
        <f t="shared" si="45"/>
        <v>3.6607556403938091E-2</v>
      </c>
      <c r="F48" s="23">
        <f t="shared" si="46"/>
        <v>8293.2869360000004</v>
      </c>
      <c r="G48" s="23">
        <f t="shared" si="47"/>
        <v>18661.88682</v>
      </c>
      <c r="H48" s="24">
        <f t="shared" si="48"/>
        <v>3.5407894258726577E-2</v>
      </c>
      <c r="I48" s="25">
        <f t="shared" si="49"/>
        <v>9.4300354605439951E-2</v>
      </c>
      <c r="J48" s="23">
        <f t="shared" si="50"/>
        <v>21043.397994999999</v>
      </c>
      <c r="K48" s="24">
        <f t="shared" si="51"/>
        <v>1.8069254192676382E-2</v>
      </c>
      <c r="L48" s="25">
        <f t="shared" si="52"/>
        <v>8.5981702733043175E-2</v>
      </c>
      <c r="M48" s="23">
        <f t="shared" si="53"/>
        <v>-16280.375645</v>
      </c>
    </row>
    <row r="49" spans="1:13" x14ac:dyDescent="0.25">
      <c r="A49" s="28" t="s">
        <v>19</v>
      </c>
      <c r="B49" s="23">
        <f t="shared" si="42"/>
        <v>10390.561752</v>
      </c>
      <c r="C49" s="23">
        <f t="shared" si="43"/>
        <v>11816.733831</v>
      </c>
      <c r="D49" s="24">
        <f t="shared" si="44"/>
        <v>1.8534816778017403E-2</v>
      </c>
      <c r="E49" s="25">
        <f t="shared" si="45"/>
        <v>1.4393579499383913E-2</v>
      </c>
      <c r="F49" s="23">
        <f t="shared" si="46"/>
        <v>3422.4171510000001</v>
      </c>
      <c r="G49" s="23">
        <f t="shared" si="47"/>
        <v>9291.8643830000001</v>
      </c>
      <c r="H49" s="24">
        <f t="shared" si="48"/>
        <v>1.7629801033146108E-2</v>
      </c>
      <c r="I49" s="25">
        <f t="shared" si="49"/>
        <v>0.11736910141923951</v>
      </c>
      <c r="J49" s="23">
        <f t="shared" si="50"/>
        <v>21108.598213999998</v>
      </c>
      <c r="K49" s="24">
        <f t="shared" si="51"/>
        <v>1.8125239415728717E-2</v>
      </c>
      <c r="L49" s="25">
        <f t="shared" si="52"/>
        <v>4.8246836824794581E-2</v>
      </c>
      <c r="M49" s="23">
        <f t="shared" si="53"/>
        <v>2524.8694479999995</v>
      </c>
    </row>
  </sheetData>
  <mergeCells count="3">
    <mergeCell ref="B39:E39"/>
    <mergeCell ref="F39:I39"/>
    <mergeCell ref="J39:L39"/>
  </mergeCells>
  <phoneticPr fontId="13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R49"/>
  <sheetViews>
    <sheetView zoomScale="85" workbookViewId="0">
      <selection activeCell="V12" sqref="V12"/>
    </sheetView>
  </sheetViews>
  <sheetFormatPr defaultRowHeight="15" x14ac:dyDescent="0.25"/>
  <cols>
    <col min="1" max="1" width="29.85546875" customWidth="1"/>
  </cols>
  <sheetData>
    <row r="1" spans="1:44" x14ac:dyDescent="0.25">
      <c r="A1" s="6" t="str">
        <f>'INPUT by REC'!A14</f>
        <v>CEN-SAD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x14ac:dyDescent="0.25">
      <c r="A2" s="6"/>
      <c r="B2" s="6" t="str">
        <f>'INPUT by REC'!B15</f>
        <v>Export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tr">
        <f>'INPUT by REC'!M15</f>
        <v>Import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tr">
        <f>'INPUT by REC'!X15</f>
        <v>Balance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 t="str">
        <f>'INPUT by REC'!AI15</f>
        <v>Trade</v>
      </c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x14ac:dyDescent="0.25">
      <c r="A3" s="6"/>
      <c r="B3" s="6">
        <f>'INPUT by REC'!B16</f>
        <v>2003</v>
      </c>
      <c r="C3" s="6">
        <f>'INPUT by REC'!C16</f>
        <v>2004</v>
      </c>
      <c r="D3" s="6">
        <f>'INPUT by REC'!D16</f>
        <v>2005</v>
      </c>
      <c r="E3" s="6">
        <f>'INPUT by REC'!E16</f>
        <v>2006</v>
      </c>
      <c r="F3" s="6">
        <f>'INPUT by REC'!F16</f>
        <v>2007</v>
      </c>
      <c r="G3" s="6">
        <f>'INPUT by REC'!G16</f>
        <v>2008</v>
      </c>
      <c r="H3" s="6">
        <f>'INPUT by REC'!H16</f>
        <v>2009</v>
      </c>
      <c r="I3" s="6">
        <f>'INPUT by REC'!I16</f>
        <v>2010</v>
      </c>
      <c r="J3" s="6">
        <f>'INPUT by REC'!J16</f>
        <v>2011</v>
      </c>
      <c r="K3" s="6">
        <f>'INPUT by REC'!K16</f>
        <v>2012</v>
      </c>
      <c r="L3" s="6"/>
      <c r="M3" s="6">
        <f>'INPUT by REC'!M16</f>
        <v>2003</v>
      </c>
      <c r="N3" s="6">
        <f>'INPUT by REC'!N16</f>
        <v>2004</v>
      </c>
      <c r="O3" s="6">
        <f>'INPUT by REC'!O16</f>
        <v>2005</v>
      </c>
      <c r="P3" s="6">
        <f>'INPUT by REC'!P16</f>
        <v>2006</v>
      </c>
      <c r="Q3" s="6">
        <f>'INPUT by REC'!Q16</f>
        <v>2007</v>
      </c>
      <c r="R3" s="6">
        <f>'INPUT by REC'!R16</f>
        <v>2008</v>
      </c>
      <c r="S3" s="6">
        <f>'INPUT by REC'!S16</f>
        <v>2009</v>
      </c>
      <c r="T3" s="6">
        <f>'INPUT by REC'!T16</f>
        <v>2010</v>
      </c>
      <c r="U3" s="6">
        <f>'INPUT by REC'!U16</f>
        <v>2011</v>
      </c>
      <c r="V3" s="6">
        <f>'INPUT by REC'!V16</f>
        <v>2012</v>
      </c>
      <c r="W3" s="6"/>
      <c r="X3" s="6">
        <f>'INPUT by REC'!X16</f>
        <v>2003</v>
      </c>
      <c r="Y3" s="6">
        <f>'INPUT by REC'!Y16</f>
        <v>2004</v>
      </c>
      <c r="Z3" s="6">
        <f>'INPUT by REC'!Z16</f>
        <v>2005</v>
      </c>
      <c r="AA3" s="6">
        <f>'INPUT by REC'!AA16</f>
        <v>2006</v>
      </c>
      <c r="AB3" s="6">
        <f>'INPUT by REC'!AB16</f>
        <v>2007</v>
      </c>
      <c r="AC3" s="6">
        <f>'INPUT by REC'!AC16</f>
        <v>2008</v>
      </c>
      <c r="AD3" s="6">
        <f>'INPUT by REC'!AD16</f>
        <v>2009</v>
      </c>
      <c r="AE3" s="6">
        <f>'INPUT by REC'!AE16</f>
        <v>2010</v>
      </c>
      <c r="AF3" s="6">
        <f>'INPUT by REC'!AF16</f>
        <v>2011</v>
      </c>
      <c r="AG3" s="6">
        <f>'INPUT by REC'!AG16</f>
        <v>2012</v>
      </c>
      <c r="AH3" s="6"/>
      <c r="AI3" s="6">
        <f>'INPUT by REC'!AI16</f>
        <v>2003</v>
      </c>
      <c r="AJ3" s="6">
        <f>'INPUT by REC'!AJ16</f>
        <v>2004</v>
      </c>
      <c r="AK3" s="6">
        <f>'INPUT by REC'!AK16</f>
        <v>2005</v>
      </c>
      <c r="AL3" s="6">
        <f>'INPUT by REC'!AL16</f>
        <v>2006</v>
      </c>
      <c r="AM3" s="6">
        <f>'INPUT by REC'!AM16</f>
        <v>2007</v>
      </c>
      <c r="AN3" s="6">
        <f>'INPUT by REC'!AN16</f>
        <v>2008</v>
      </c>
      <c r="AO3" s="6">
        <f>'INPUT by REC'!AO16</f>
        <v>2009</v>
      </c>
      <c r="AP3" s="6">
        <f>'INPUT by REC'!AP16</f>
        <v>2010</v>
      </c>
      <c r="AQ3" s="6">
        <f>'INPUT by REC'!AQ16</f>
        <v>2011</v>
      </c>
      <c r="AR3" s="6">
        <f>'INPUT by REC'!AR16</f>
        <v>2012</v>
      </c>
    </row>
    <row r="4" spans="1:44" s="6" customFormat="1" x14ac:dyDescent="0.25">
      <c r="A4" s="6" t="str">
        <f>'INPUT by REC'!A17</f>
        <v>Total Trade</v>
      </c>
      <c r="B4" s="6">
        <f>'INPUT by REC'!B17</f>
        <v>84550.629241000017</v>
      </c>
      <c r="C4" s="6">
        <f>'INPUT by REC'!C17</f>
        <v>111169.254082</v>
      </c>
      <c r="D4" s="6">
        <f>'INPUT by REC'!D17</f>
        <v>140065.95081799998</v>
      </c>
      <c r="E4" s="6">
        <f>'INPUT by REC'!E17</f>
        <v>179724.56120500001</v>
      </c>
      <c r="F4" s="6">
        <f>'INPUT by REC'!F17</f>
        <v>209092.10512400002</v>
      </c>
      <c r="G4" s="6">
        <f>'INPUT by REC'!G17</f>
        <v>270621.13107599999</v>
      </c>
      <c r="H4" s="6">
        <f>'INPUT by REC'!H17</f>
        <v>180304.53678499997</v>
      </c>
      <c r="I4" s="6">
        <f>'INPUT by REC'!I17</f>
        <v>237321.27874700003</v>
      </c>
      <c r="J4" s="6">
        <f>'INPUT by REC'!J17</f>
        <v>252463.30592599997</v>
      </c>
      <c r="K4" s="6">
        <f>'INPUT by REC'!K17</f>
        <v>290123.65896299994</v>
      </c>
      <c r="M4" s="6">
        <f>'INPUT by REC'!M17</f>
        <v>86928.858563999995</v>
      </c>
      <c r="N4" s="6">
        <f>'INPUT by REC'!N17</f>
        <v>102016.05480400001</v>
      </c>
      <c r="O4" s="6">
        <f>'INPUT by REC'!O17</f>
        <v>124101.12646700004</v>
      </c>
      <c r="P4" s="6">
        <f>'INPUT by REC'!P17</f>
        <v>150588.28038800001</v>
      </c>
      <c r="Q4" s="6">
        <f>'INPUT by REC'!Q17</f>
        <v>188635.35584200002</v>
      </c>
      <c r="R4" s="6">
        <f>'INPUT by REC'!R17</f>
        <v>242277.92019100001</v>
      </c>
      <c r="S4" s="6">
        <f>'INPUT by REC'!S17</f>
        <v>210912.94442499999</v>
      </c>
      <c r="T4" s="6">
        <f>'INPUT by REC'!T17</f>
        <v>243515.93921599994</v>
      </c>
      <c r="U4" s="6">
        <f>'INPUT by REC'!U17</f>
        <v>273817.46629299992</v>
      </c>
      <c r="V4" s="6">
        <f>'INPUT by REC'!V17</f>
        <v>292035.406724</v>
      </c>
      <c r="X4" s="6">
        <f>'INPUT by REC'!X17</f>
        <v>-2378.2293229999777</v>
      </c>
      <c r="Y4" s="6">
        <f>'INPUT by REC'!Y17</f>
        <v>9153.1992779999855</v>
      </c>
      <c r="Z4" s="6">
        <f>'INPUT by REC'!Z17</f>
        <v>15964.824350999945</v>
      </c>
      <c r="AA4" s="6">
        <f>'INPUT by REC'!AA17</f>
        <v>29136.280816999992</v>
      </c>
      <c r="AB4" s="6">
        <f>'INPUT by REC'!AB17</f>
        <v>20456.749282000004</v>
      </c>
      <c r="AC4" s="6">
        <f>'INPUT by REC'!AC17</f>
        <v>28343.210884999979</v>
      </c>
      <c r="AD4" s="6">
        <f>'INPUT by REC'!AD17</f>
        <v>-30608.407640000019</v>
      </c>
      <c r="AE4" s="6">
        <f>'INPUT by REC'!AE17</f>
        <v>-6194.6604689999076</v>
      </c>
      <c r="AF4" s="6">
        <f>'INPUT by REC'!AF17</f>
        <v>-21354.160366999946</v>
      </c>
      <c r="AG4" s="6">
        <f>'INPUT by REC'!AG17</f>
        <v>-1911.7477610000642</v>
      </c>
      <c r="AI4" s="6">
        <f>'INPUT by REC'!AI17</f>
        <v>171479.48780500001</v>
      </c>
      <c r="AJ4" s="6">
        <f>'INPUT by REC'!AJ17</f>
        <v>213185.30888600001</v>
      </c>
      <c r="AK4" s="6">
        <f>'INPUT by REC'!AK17</f>
        <v>264167.07728500001</v>
      </c>
      <c r="AL4" s="6">
        <f>'INPUT by REC'!AL17</f>
        <v>330312.84159299999</v>
      </c>
      <c r="AM4" s="6">
        <f>'INPUT by REC'!AM17</f>
        <v>397727.46096600004</v>
      </c>
      <c r="AN4" s="6">
        <f>'INPUT by REC'!AN17</f>
        <v>512899.05126700003</v>
      </c>
      <c r="AO4" s="6">
        <f>'INPUT by REC'!AO17</f>
        <v>391217.48121</v>
      </c>
      <c r="AP4" s="6">
        <f>'INPUT by REC'!AP17</f>
        <v>480837.21796299994</v>
      </c>
      <c r="AQ4" s="6">
        <f>'INPUT by REC'!AQ17</f>
        <v>526280.77221899992</v>
      </c>
      <c r="AR4" s="6">
        <f>'INPUT by REC'!AR17</f>
        <v>582159.06568699994</v>
      </c>
    </row>
    <row r="5" spans="1:44" s="6" customFormat="1" x14ac:dyDescent="0.25">
      <c r="A5" s="6" t="str">
        <f>'INPUT by REC'!A18</f>
        <v>Agricultural products</v>
      </c>
      <c r="B5" s="6">
        <f>'INPUT by REC'!B18</f>
        <v>15332.006305999997</v>
      </c>
      <c r="C5" s="6">
        <f>'INPUT by REC'!C18</f>
        <v>17069.951445999999</v>
      </c>
      <c r="D5" s="6">
        <f>'INPUT by REC'!D18</f>
        <v>17675.552594999994</v>
      </c>
      <c r="E5" s="6">
        <f>'INPUT by REC'!E18</f>
        <v>19247.139738000005</v>
      </c>
      <c r="F5" s="6">
        <f>'INPUT by REC'!F18</f>
        <v>22881.113841000002</v>
      </c>
      <c r="G5" s="6">
        <f>'INPUT by REC'!G18</f>
        <v>26564.470119999994</v>
      </c>
      <c r="H5" s="6">
        <f>'INPUT by REC'!H18</f>
        <v>24584.885713</v>
      </c>
      <c r="I5" s="6">
        <f>'INPUT by REC'!I18</f>
        <v>28279.621084999988</v>
      </c>
      <c r="J5" s="6">
        <f>'INPUT by REC'!J18</f>
        <v>32850.287649999998</v>
      </c>
      <c r="K5" s="6">
        <f>'INPUT by REC'!K18</f>
        <v>30584.898193000001</v>
      </c>
      <c r="M5" s="6">
        <f>'INPUT by REC'!M18</f>
        <v>15037.613691999999</v>
      </c>
      <c r="N5" s="6">
        <f>'INPUT by REC'!N18</f>
        <v>17091.825917000002</v>
      </c>
      <c r="O5" s="6">
        <f>'INPUT by REC'!O18</f>
        <v>19363.586688999996</v>
      </c>
      <c r="P5" s="6">
        <f>'INPUT by REC'!P18</f>
        <v>21482.494046000003</v>
      </c>
      <c r="Q5" s="6">
        <f>'INPUT by REC'!Q18</f>
        <v>29485.875603000004</v>
      </c>
      <c r="R5" s="6">
        <f>'INPUT by REC'!R18</f>
        <v>38463.141409000003</v>
      </c>
      <c r="S5" s="6">
        <f>'INPUT by REC'!S18</f>
        <v>34515.049766000004</v>
      </c>
      <c r="T5" s="6">
        <f>'INPUT by REC'!T18</f>
        <v>42388.231297999992</v>
      </c>
      <c r="U5" s="6">
        <f>'INPUT by REC'!U18</f>
        <v>51682.501924999997</v>
      </c>
      <c r="V5" s="6">
        <f>'INPUT by REC'!V18</f>
        <v>54541.718604000002</v>
      </c>
      <c r="X5" s="6">
        <f>'INPUT by REC'!X18</f>
        <v>294.3926139999985</v>
      </c>
      <c r="Y5" s="6">
        <f>'INPUT by REC'!Y18</f>
        <v>-21.874471000002814</v>
      </c>
      <c r="Z5" s="6">
        <f>'INPUT by REC'!Z18</f>
        <v>-1688.0340940000024</v>
      </c>
      <c r="AA5" s="6">
        <f>'INPUT by REC'!AA18</f>
        <v>-2235.3543079999981</v>
      </c>
      <c r="AB5" s="6">
        <f>'INPUT by REC'!AB18</f>
        <v>-6604.7617620000019</v>
      </c>
      <c r="AC5" s="6">
        <f>'INPUT by REC'!AC18</f>
        <v>-11898.671289000009</v>
      </c>
      <c r="AD5" s="6">
        <f>'INPUT by REC'!AD18</f>
        <v>-9930.1640530000041</v>
      </c>
      <c r="AE5" s="6">
        <f>'INPUT by REC'!AE18</f>
        <v>-14108.610213000004</v>
      </c>
      <c r="AF5" s="6">
        <f>'INPUT by REC'!AF18</f>
        <v>-18832.214274999998</v>
      </c>
      <c r="AG5" s="6">
        <f>'INPUT by REC'!AG18</f>
        <v>-23956.820411000001</v>
      </c>
      <c r="AI5" s="6">
        <f>'INPUT by REC'!AI18</f>
        <v>30369.619997999995</v>
      </c>
      <c r="AJ5" s="6">
        <f>'INPUT by REC'!AJ18</f>
        <v>34161.777363000001</v>
      </c>
      <c r="AK5" s="6">
        <f>'INPUT by REC'!AK18</f>
        <v>37039.13928399999</v>
      </c>
      <c r="AL5" s="6">
        <f>'INPUT by REC'!AL18</f>
        <v>40729.633784000005</v>
      </c>
      <c r="AM5" s="6">
        <f>'INPUT by REC'!AM18</f>
        <v>52366.989444000006</v>
      </c>
      <c r="AN5" s="6">
        <f>'INPUT by REC'!AN18</f>
        <v>65027.611529000002</v>
      </c>
      <c r="AO5" s="6">
        <f>'INPUT by REC'!AO18</f>
        <v>59099.935479000007</v>
      </c>
      <c r="AP5" s="6">
        <f>'INPUT by REC'!AP18</f>
        <v>70667.852382999976</v>
      </c>
      <c r="AQ5" s="6">
        <f>'INPUT by REC'!AQ18</f>
        <v>84532.789575000003</v>
      </c>
      <c r="AR5" s="6">
        <f>'INPUT by REC'!AR18</f>
        <v>85126.616796999995</v>
      </c>
    </row>
    <row r="6" spans="1:44" s="6" customFormat="1" x14ac:dyDescent="0.25">
      <c r="A6" s="6" t="str">
        <f>'INPUT by REC'!A19</f>
        <v>Food</v>
      </c>
      <c r="B6" s="6">
        <f>'INPUT by REC'!B19</f>
        <v>12429.820944000001</v>
      </c>
      <c r="C6" s="6">
        <f>'INPUT by REC'!C19</f>
        <v>13575.641796</v>
      </c>
      <c r="D6" s="6">
        <f>'INPUT by REC'!D19</f>
        <v>14104.618935000004</v>
      </c>
      <c r="E6" s="6">
        <f>'INPUT by REC'!E19</f>
        <v>15498.655213</v>
      </c>
      <c r="F6" s="6">
        <f>'INPUT by REC'!F19</f>
        <v>18807.323503</v>
      </c>
      <c r="G6" s="6">
        <f>'INPUT by REC'!G19</f>
        <v>21978.785887999999</v>
      </c>
      <c r="H6" s="6">
        <f>'INPUT by REC'!H19</f>
        <v>21364.289772999997</v>
      </c>
      <c r="I6" s="6">
        <f>'INPUT by REC'!I19</f>
        <v>23719.369049000001</v>
      </c>
      <c r="J6" s="6">
        <f>'INPUT by REC'!J19</f>
        <v>27047.451518999998</v>
      </c>
      <c r="K6" s="6">
        <f>'INPUT by REC'!K19</f>
        <v>24821.100726999994</v>
      </c>
      <c r="M6" s="6">
        <f>'INPUT by REC'!M19</f>
        <v>13128.886361999999</v>
      </c>
      <c r="N6" s="6">
        <f>'INPUT by REC'!N19</f>
        <v>14907.320576</v>
      </c>
      <c r="O6" s="6">
        <f>'INPUT by REC'!O19</f>
        <v>16974.176759999998</v>
      </c>
      <c r="P6" s="6">
        <f>'INPUT by REC'!P19</f>
        <v>18932.922405000001</v>
      </c>
      <c r="Q6" s="6">
        <f>'INPUT by REC'!Q19</f>
        <v>26115.020089000001</v>
      </c>
      <c r="R6" s="6">
        <f>'INPUT by REC'!R19</f>
        <v>34431.101201999991</v>
      </c>
      <c r="S6" s="6">
        <f>'INPUT by REC'!S19</f>
        <v>30922.587317000001</v>
      </c>
      <c r="T6" s="6">
        <f>'INPUT by REC'!T19</f>
        <v>38183.342438000014</v>
      </c>
      <c r="U6" s="6">
        <f>'INPUT by REC'!U19</f>
        <v>47434.406526000006</v>
      </c>
      <c r="V6" s="6">
        <f>'INPUT by REC'!V19</f>
        <v>50118.453234000008</v>
      </c>
      <c r="X6" s="6">
        <f>'INPUT by REC'!X19</f>
        <v>-699.06541799999832</v>
      </c>
      <c r="Y6" s="6">
        <f>'INPUT by REC'!Y19</f>
        <v>-1331.6787800000002</v>
      </c>
      <c r="Z6" s="6">
        <f>'INPUT by REC'!Z19</f>
        <v>-2869.5578249999944</v>
      </c>
      <c r="AA6" s="6">
        <f>'INPUT by REC'!AA19</f>
        <v>-3434.2671920000012</v>
      </c>
      <c r="AB6" s="6">
        <f>'INPUT by REC'!AB19</f>
        <v>-7307.6965860000018</v>
      </c>
      <c r="AC6" s="6">
        <f>'INPUT by REC'!AC19</f>
        <v>-12452.315313999992</v>
      </c>
      <c r="AD6" s="6">
        <f>'INPUT by REC'!AD19</f>
        <v>-9558.2975440000046</v>
      </c>
      <c r="AE6" s="6">
        <f>'INPUT by REC'!AE19</f>
        <v>-14463.973389000013</v>
      </c>
      <c r="AF6" s="6">
        <f>'INPUT by REC'!AF19</f>
        <v>-20386.955007000008</v>
      </c>
      <c r="AG6" s="6">
        <f>'INPUT by REC'!AG19</f>
        <v>-25297.352507000014</v>
      </c>
      <c r="AI6" s="6">
        <f>'INPUT by REC'!AI19</f>
        <v>25558.707306</v>
      </c>
      <c r="AJ6" s="6">
        <f>'INPUT by REC'!AJ19</f>
        <v>28482.962372000002</v>
      </c>
      <c r="AK6" s="6">
        <f>'INPUT by REC'!AK19</f>
        <v>31078.795695000001</v>
      </c>
      <c r="AL6" s="6">
        <f>'INPUT by REC'!AL19</f>
        <v>34431.577618000003</v>
      </c>
      <c r="AM6" s="6">
        <f>'INPUT by REC'!AM19</f>
        <v>44922.343592000005</v>
      </c>
      <c r="AN6" s="6">
        <f>'INPUT by REC'!AN19</f>
        <v>56409.887089999989</v>
      </c>
      <c r="AO6" s="6">
        <f>'INPUT by REC'!AO19</f>
        <v>52286.877089999994</v>
      </c>
      <c r="AP6" s="6">
        <f>'INPUT by REC'!AP19</f>
        <v>61902.711487000015</v>
      </c>
      <c r="AQ6" s="6">
        <f>'INPUT by REC'!AQ19</f>
        <v>74481.858045000001</v>
      </c>
      <c r="AR6" s="6">
        <f>'INPUT by REC'!AR19</f>
        <v>74939.553960999998</v>
      </c>
    </row>
    <row r="7" spans="1:44" s="6" customFormat="1" x14ac:dyDescent="0.25">
      <c r="A7" s="6" t="str">
        <f>'INPUT by REC'!A20</f>
        <v>Fuels and Minerals</v>
      </c>
      <c r="B7" s="6">
        <f>'INPUT by REC'!B20</f>
        <v>46570.119505999995</v>
      </c>
      <c r="C7" s="6">
        <f>'INPUT by REC'!C20</f>
        <v>67230.561214999994</v>
      </c>
      <c r="D7" s="6">
        <f>'INPUT by REC'!D20</f>
        <v>93422.015515000006</v>
      </c>
      <c r="E7" s="6">
        <f>'INPUT by REC'!E20</f>
        <v>126624.232781</v>
      </c>
      <c r="F7" s="6">
        <f>'INPUT by REC'!F20</f>
        <v>145284.495704</v>
      </c>
      <c r="G7" s="6">
        <f>'INPUT by REC'!G20</f>
        <v>194943.03283800001</v>
      </c>
      <c r="H7" s="6">
        <f>'INPUT by REC'!H20</f>
        <v>116534.89655600001</v>
      </c>
      <c r="I7" s="6">
        <f>'INPUT by REC'!I20</f>
        <v>160976.43383200004</v>
      </c>
      <c r="J7" s="6">
        <f>'INPUT by REC'!J20</f>
        <v>171475.28632000001</v>
      </c>
      <c r="K7" s="6">
        <f>'INPUT by REC'!K20</f>
        <v>212957.72065399995</v>
      </c>
      <c r="M7" s="6">
        <f>'INPUT by REC'!M20</f>
        <v>8612.9061350000011</v>
      </c>
      <c r="N7" s="6">
        <f>'INPUT by REC'!N20</f>
        <v>8770.8562250000014</v>
      </c>
      <c r="O7" s="6">
        <f>'INPUT by REC'!O20</f>
        <v>16313.960138999999</v>
      </c>
      <c r="P7" s="6">
        <f>'INPUT by REC'!P20</f>
        <v>25315.089798000005</v>
      </c>
      <c r="Q7" s="6">
        <f>'INPUT by REC'!Q20</f>
        <v>28674.190701000007</v>
      </c>
      <c r="R7" s="6">
        <f>'INPUT by REC'!R20</f>
        <v>39192.211140000007</v>
      </c>
      <c r="S7" s="6">
        <f>'INPUT by REC'!S20</f>
        <v>26612.437751999994</v>
      </c>
      <c r="T7" s="6">
        <f>'INPUT by REC'!T20</f>
        <v>35964.028404999997</v>
      </c>
      <c r="U7" s="6">
        <f>'INPUT by REC'!U20</f>
        <v>49577.418607000007</v>
      </c>
      <c r="V7" s="6">
        <f>'INPUT by REC'!V20</f>
        <v>53392.146683000006</v>
      </c>
      <c r="X7" s="6">
        <f>'INPUT by REC'!X20</f>
        <v>37957.213370999991</v>
      </c>
      <c r="Y7" s="6">
        <f>'INPUT by REC'!Y20</f>
        <v>58459.704989999991</v>
      </c>
      <c r="Z7" s="6">
        <f>'INPUT by REC'!Z20</f>
        <v>77108.055376000004</v>
      </c>
      <c r="AA7" s="6">
        <f>'INPUT by REC'!AA20</f>
        <v>101309.142983</v>
      </c>
      <c r="AB7" s="6">
        <f>'INPUT by REC'!AB20</f>
        <v>116610.30500299999</v>
      </c>
      <c r="AC7" s="6">
        <f>'INPUT by REC'!AC20</f>
        <v>155750.82169800001</v>
      </c>
      <c r="AD7" s="6">
        <f>'INPUT by REC'!AD20</f>
        <v>89922.458804000009</v>
      </c>
      <c r="AE7" s="6">
        <f>'INPUT by REC'!AE20</f>
        <v>125012.40542700005</v>
      </c>
      <c r="AF7" s="6">
        <f>'INPUT by REC'!AF20</f>
        <v>121897.86771300001</v>
      </c>
      <c r="AG7" s="6">
        <f>'INPUT by REC'!AG20</f>
        <v>159565.57397099995</v>
      </c>
      <c r="AI7" s="6">
        <f>'INPUT by REC'!AI20</f>
        <v>55183.025641</v>
      </c>
      <c r="AJ7" s="6">
        <f>'INPUT by REC'!AJ20</f>
        <v>76001.41743999999</v>
      </c>
      <c r="AK7" s="6">
        <f>'INPUT by REC'!AK20</f>
        <v>109735.97565400001</v>
      </c>
      <c r="AL7" s="6">
        <f>'INPUT by REC'!AL20</f>
        <v>151939.322579</v>
      </c>
      <c r="AM7" s="6">
        <f>'INPUT by REC'!AM20</f>
        <v>173958.68640500001</v>
      </c>
      <c r="AN7" s="6">
        <f>'INPUT by REC'!AN20</f>
        <v>234135.24397800001</v>
      </c>
      <c r="AO7" s="6">
        <f>'INPUT by REC'!AO20</f>
        <v>143147.33430799999</v>
      </c>
      <c r="AP7" s="6">
        <f>'INPUT by REC'!AP20</f>
        <v>196940.46223700003</v>
      </c>
      <c r="AQ7" s="6">
        <f>'INPUT by REC'!AQ20</f>
        <v>221052.70492700001</v>
      </c>
      <c r="AR7" s="6">
        <f>'INPUT by REC'!AR20</f>
        <v>266349.86733699997</v>
      </c>
    </row>
    <row r="8" spans="1:44" s="6" customFormat="1" x14ac:dyDescent="0.25">
      <c r="A8" s="6" t="str">
        <f>'INPUT by REC'!A21</f>
        <v>Fuels</v>
      </c>
      <c r="B8" s="6">
        <f>'INPUT by REC'!B21</f>
        <v>43905.20392900001</v>
      </c>
      <c r="C8" s="6">
        <f>'INPUT by REC'!C21</f>
        <v>63744.824786999998</v>
      </c>
      <c r="D8" s="6">
        <f>'INPUT by REC'!D21</f>
        <v>89137.231610000003</v>
      </c>
      <c r="E8" s="6">
        <f>'INPUT by REC'!E21</f>
        <v>121309.85560300002</v>
      </c>
      <c r="F8" s="6">
        <f>'INPUT by REC'!F21</f>
        <v>138197.96591100001</v>
      </c>
      <c r="G8" s="6">
        <f>'INPUT by REC'!G21</f>
        <v>184418.93273199999</v>
      </c>
      <c r="H8" s="6">
        <f>'INPUT by REC'!H21</f>
        <v>110877.16918900001</v>
      </c>
      <c r="I8" s="6">
        <f>'INPUT by REC'!I21</f>
        <v>153193.09845100003</v>
      </c>
      <c r="J8" s="6">
        <f>'INPUT by REC'!J21</f>
        <v>161344.49755999999</v>
      </c>
      <c r="K8" s="6">
        <f>'INPUT by REC'!K21</f>
        <v>202112.63343600006</v>
      </c>
      <c r="M8" s="6">
        <f>'INPUT by REC'!M21</f>
        <v>7247.8825559999996</v>
      </c>
      <c r="N8" s="6">
        <f>'INPUT by REC'!N21</f>
        <v>6892.3969750000015</v>
      </c>
      <c r="O8" s="6">
        <f>'INPUT by REC'!O21</f>
        <v>13687.261978999999</v>
      </c>
      <c r="P8" s="6">
        <f>'INPUT by REC'!P21</f>
        <v>21402.826754999998</v>
      </c>
      <c r="Q8" s="6">
        <f>'INPUT by REC'!Q21</f>
        <v>24058.342248999998</v>
      </c>
      <c r="R8" s="6">
        <f>'INPUT by REC'!R21</f>
        <v>31642.738649999992</v>
      </c>
      <c r="S8" s="6">
        <f>'INPUT by REC'!S21</f>
        <v>22315.279531</v>
      </c>
      <c r="T8" s="6">
        <f>'INPUT by REC'!T21</f>
        <v>29535.061145</v>
      </c>
      <c r="U8" s="6">
        <f>'INPUT by REC'!U21</f>
        <v>42242.278655999995</v>
      </c>
      <c r="V8" s="6">
        <f>'INPUT by REC'!V21</f>
        <v>46825.175635</v>
      </c>
      <c r="X8" s="6">
        <f>'INPUT by REC'!X21</f>
        <v>36657.321373000013</v>
      </c>
      <c r="Y8" s="6">
        <f>'INPUT by REC'!Y21</f>
        <v>56852.427811999994</v>
      </c>
      <c r="Z8" s="6">
        <f>'INPUT by REC'!Z21</f>
        <v>75449.969631</v>
      </c>
      <c r="AA8" s="6">
        <f>'INPUT by REC'!AA21</f>
        <v>99907.028848000016</v>
      </c>
      <c r="AB8" s="6">
        <f>'INPUT by REC'!AB21</f>
        <v>114139.62366200001</v>
      </c>
      <c r="AC8" s="6">
        <f>'INPUT by REC'!AC21</f>
        <v>152776.194082</v>
      </c>
      <c r="AD8" s="6">
        <f>'INPUT by REC'!AD21</f>
        <v>88561.889658</v>
      </c>
      <c r="AE8" s="6">
        <f>'INPUT by REC'!AE21</f>
        <v>123658.03730600003</v>
      </c>
      <c r="AF8" s="6">
        <f>'INPUT by REC'!AF21</f>
        <v>119102.21890399999</v>
      </c>
      <c r="AG8" s="6">
        <f>'INPUT by REC'!AG21</f>
        <v>155287.45780100007</v>
      </c>
      <c r="AI8" s="6">
        <f>'INPUT by REC'!AI21</f>
        <v>51153.086485000007</v>
      </c>
      <c r="AJ8" s="6">
        <f>'INPUT by REC'!AJ21</f>
        <v>70637.221762000001</v>
      </c>
      <c r="AK8" s="6">
        <f>'INPUT by REC'!AK21</f>
        <v>102824.49358900001</v>
      </c>
      <c r="AL8" s="6">
        <f>'INPUT by REC'!AL21</f>
        <v>142712.68235800002</v>
      </c>
      <c r="AM8" s="6">
        <f>'INPUT by REC'!AM21</f>
        <v>162256.30816000002</v>
      </c>
      <c r="AN8" s="6">
        <f>'INPUT by REC'!AN21</f>
        <v>216061.67138199997</v>
      </c>
      <c r="AO8" s="6">
        <f>'INPUT by REC'!AO21</f>
        <v>133192.44872000001</v>
      </c>
      <c r="AP8" s="6">
        <f>'INPUT by REC'!AP21</f>
        <v>182728.15959600004</v>
      </c>
      <c r="AQ8" s="6">
        <f>'INPUT by REC'!AQ21</f>
        <v>203586.77621599997</v>
      </c>
      <c r="AR8" s="6">
        <f>'INPUT by REC'!AR21</f>
        <v>248937.80907100005</v>
      </c>
    </row>
    <row r="9" spans="1:44" s="6" customFormat="1" x14ac:dyDescent="0.25">
      <c r="A9" s="6" t="str">
        <f>'INPUT by REC'!A22</f>
        <v>Manifactures</v>
      </c>
      <c r="B9" s="6">
        <f>'INPUT by REC'!B22</f>
        <v>21625.668297</v>
      </c>
      <c r="C9" s="6">
        <f>'INPUT by REC'!C22</f>
        <v>25812.110370999999</v>
      </c>
      <c r="D9" s="6">
        <f>'INPUT by REC'!D22</f>
        <v>27581.698186999998</v>
      </c>
      <c r="E9" s="6">
        <f>'INPUT by REC'!E22</f>
        <v>31847.902304999996</v>
      </c>
      <c r="F9" s="6">
        <f>'INPUT by REC'!F22</f>
        <v>38904.922896999989</v>
      </c>
      <c r="G9" s="6">
        <f>'INPUT by REC'!G22</f>
        <v>45797.439855000004</v>
      </c>
      <c r="H9" s="6">
        <f>'INPUT by REC'!H22</f>
        <v>35208.993242999997</v>
      </c>
      <c r="I9" s="6">
        <f>'INPUT by REC'!I22</f>
        <v>41640.904894000007</v>
      </c>
      <c r="J9" s="6">
        <f>'INPUT by REC'!J22</f>
        <v>45498.205227999999</v>
      </c>
      <c r="K9" s="6">
        <f>'INPUT by REC'!K22</f>
        <v>43524.191197</v>
      </c>
      <c r="M9" s="6">
        <f>'INPUT by REC'!M22</f>
        <v>60572.839546999989</v>
      </c>
      <c r="N9" s="6">
        <f>'INPUT by REC'!N22</f>
        <v>71935.378733999998</v>
      </c>
      <c r="O9" s="6">
        <f>'INPUT by REC'!O22</f>
        <v>84050.877036999984</v>
      </c>
      <c r="P9" s="6">
        <f>'INPUT by REC'!P22</f>
        <v>98927.353912999984</v>
      </c>
      <c r="Q9" s="6">
        <f>'INPUT by REC'!Q22</f>
        <v>124780.38699599999</v>
      </c>
      <c r="R9" s="6">
        <f>'INPUT by REC'!R22</f>
        <v>157127.60650299999</v>
      </c>
      <c r="S9" s="6">
        <f>'INPUT by REC'!S22</f>
        <v>142979.67975499999</v>
      </c>
      <c r="T9" s="6">
        <f>'INPUT by REC'!T22</f>
        <v>156956.24711599998</v>
      </c>
      <c r="U9" s="6">
        <f>'INPUT by REC'!U22</f>
        <v>168223.02193399996</v>
      </c>
      <c r="V9" s="6">
        <f>'INPUT by REC'!V22</f>
        <v>175505.42715299991</v>
      </c>
      <c r="X9" s="6">
        <f>'INPUT by REC'!X22</f>
        <v>-38947.171249999985</v>
      </c>
      <c r="Y9" s="6">
        <f>'INPUT by REC'!Y22</f>
        <v>-46123.268362999996</v>
      </c>
      <c r="Z9" s="6">
        <f>'INPUT by REC'!Z22</f>
        <v>-56469.178849999982</v>
      </c>
      <c r="AA9" s="6">
        <f>'INPUT by REC'!AA22</f>
        <v>-67079.451607999988</v>
      </c>
      <c r="AB9" s="6">
        <f>'INPUT by REC'!AB22</f>
        <v>-85875.464099000004</v>
      </c>
      <c r="AC9" s="6">
        <f>'INPUT by REC'!AC22</f>
        <v>-111330.16664799998</v>
      </c>
      <c r="AD9" s="6">
        <f>'INPUT by REC'!AD22</f>
        <v>-107770.68651199999</v>
      </c>
      <c r="AE9" s="6">
        <f>'INPUT by REC'!AE22</f>
        <v>-115315.34222199998</v>
      </c>
      <c r="AF9" s="6">
        <f>'INPUT by REC'!AF22</f>
        <v>-122724.81670599995</v>
      </c>
      <c r="AG9" s="6">
        <f>'INPUT by REC'!AG22</f>
        <v>-131981.2359559999</v>
      </c>
      <c r="AI9" s="6">
        <f>'INPUT by REC'!AI22</f>
        <v>82198.507843999992</v>
      </c>
      <c r="AJ9" s="6">
        <f>'INPUT by REC'!AJ22</f>
        <v>97747.489105000001</v>
      </c>
      <c r="AK9" s="6">
        <f>'INPUT by REC'!AK22</f>
        <v>111632.57522399999</v>
      </c>
      <c r="AL9" s="6">
        <f>'INPUT by REC'!AL22</f>
        <v>130775.25621799998</v>
      </c>
      <c r="AM9" s="6">
        <f>'INPUT by REC'!AM22</f>
        <v>163685.30989299997</v>
      </c>
      <c r="AN9" s="6">
        <f>'INPUT by REC'!AN22</f>
        <v>202925.04635799999</v>
      </c>
      <c r="AO9" s="6">
        <f>'INPUT by REC'!AO22</f>
        <v>178188.67299799999</v>
      </c>
      <c r="AP9" s="6">
        <f>'INPUT by REC'!AP22</f>
        <v>198597.15200999999</v>
      </c>
      <c r="AQ9" s="6">
        <f>'INPUT by REC'!AQ22</f>
        <v>213721.22716199997</v>
      </c>
      <c r="AR9" s="6">
        <f>'INPUT by REC'!AR22</f>
        <v>219029.61834999992</v>
      </c>
    </row>
    <row r="10" spans="1:44" s="6" customFormat="1" x14ac:dyDescent="0.25">
      <c r="A10" s="6" t="str">
        <f>'INPUT by REC'!A23</f>
        <v>Machinery and transport equipment</v>
      </c>
      <c r="B10" s="6">
        <f>'INPUT by REC'!B23</f>
        <v>4605.3539680000004</v>
      </c>
      <c r="C10" s="6">
        <f>'INPUT by REC'!C23</f>
        <v>5857.0572430000002</v>
      </c>
      <c r="D10" s="6">
        <f>'INPUT by REC'!D23</f>
        <v>6766.2155270000003</v>
      </c>
      <c r="E10" s="6">
        <f>'INPUT by REC'!E23</f>
        <v>8301.2046860000009</v>
      </c>
      <c r="F10" s="6">
        <f>'INPUT by REC'!F23</f>
        <v>9986.716038999999</v>
      </c>
      <c r="G10" s="6">
        <f>'INPUT by REC'!G23</f>
        <v>10578.79306</v>
      </c>
      <c r="H10" s="6">
        <f>'INPUT by REC'!H23</f>
        <v>9411.6241469999986</v>
      </c>
      <c r="I10" s="6">
        <f>'INPUT by REC'!I23</f>
        <v>11109.484501999999</v>
      </c>
      <c r="J10" s="6">
        <f>'INPUT by REC'!J23</f>
        <v>12323.539306999999</v>
      </c>
      <c r="K10" s="6">
        <f>'INPUT by REC'!K23</f>
        <v>11861.506641</v>
      </c>
      <c r="M10" s="6">
        <f>'INPUT by REC'!M23</f>
        <v>28724.647357000002</v>
      </c>
      <c r="N10" s="6">
        <f>'INPUT by REC'!N23</f>
        <v>34727.486420999994</v>
      </c>
      <c r="O10" s="6">
        <f>'INPUT by REC'!O23</f>
        <v>40634.000678000011</v>
      </c>
      <c r="P10" s="6">
        <f>'INPUT by REC'!P23</f>
        <v>49377.178936999997</v>
      </c>
      <c r="Q10" s="6">
        <f>'INPUT by REC'!Q23</f>
        <v>61681.597067999995</v>
      </c>
      <c r="R10" s="6">
        <f>'INPUT by REC'!R23</f>
        <v>80382.065595000007</v>
      </c>
      <c r="S10" s="6">
        <f>'INPUT by REC'!S23</f>
        <v>72008.152240000025</v>
      </c>
      <c r="T10" s="6">
        <f>'INPUT by REC'!T23</f>
        <v>79122.963502999992</v>
      </c>
      <c r="U10" s="6">
        <f>'INPUT by REC'!U23</f>
        <v>83678.193125000005</v>
      </c>
      <c r="V10" s="6">
        <f>'INPUT by REC'!V23</f>
        <v>80848.260017000008</v>
      </c>
      <c r="X10" s="6">
        <f>'INPUT by REC'!X23</f>
        <v>-24119.293389000002</v>
      </c>
      <c r="Y10" s="6">
        <f>'INPUT by REC'!Y23</f>
        <v>-28870.429177999995</v>
      </c>
      <c r="Z10" s="6">
        <f>'INPUT by REC'!Z23</f>
        <v>-33867.785151000011</v>
      </c>
      <c r="AA10" s="6">
        <f>'INPUT by REC'!AA23</f>
        <v>-41075.974250999992</v>
      </c>
      <c r="AB10" s="6">
        <f>'INPUT by REC'!AB23</f>
        <v>-51694.881028999996</v>
      </c>
      <c r="AC10" s="6">
        <f>'INPUT by REC'!AC23</f>
        <v>-69803.272535000011</v>
      </c>
      <c r="AD10" s="6">
        <f>'INPUT by REC'!AD23</f>
        <v>-62596.52809300003</v>
      </c>
      <c r="AE10" s="6">
        <f>'INPUT by REC'!AE23</f>
        <v>-68013.479001</v>
      </c>
      <c r="AF10" s="6">
        <f>'INPUT by REC'!AF23</f>
        <v>-71354.653818000006</v>
      </c>
      <c r="AG10" s="6">
        <f>'INPUT by REC'!AG23</f>
        <v>-68986.753376000008</v>
      </c>
      <c r="AI10" s="6">
        <f>'INPUT by REC'!AI23</f>
        <v>33330.001325000005</v>
      </c>
      <c r="AJ10" s="6">
        <f>'INPUT by REC'!AJ23</f>
        <v>40584.543663999997</v>
      </c>
      <c r="AK10" s="6">
        <f>'INPUT by REC'!AK23</f>
        <v>47400.216205000012</v>
      </c>
      <c r="AL10" s="6">
        <f>'INPUT by REC'!AL23</f>
        <v>57678.383623000002</v>
      </c>
      <c r="AM10" s="6">
        <f>'INPUT by REC'!AM23</f>
        <v>71668.313106999994</v>
      </c>
      <c r="AN10" s="6">
        <f>'INPUT by REC'!AN23</f>
        <v>90960.858655000004</v>
      </c>
      <c r="AO10" s="6">
        <f>'INPUT by REC'!AO23</f>
        <v>81419.77638700002</v>
      </c>
      <c r="AP10" s="6">
        <f>'INPUT by REC'!AP23</f>
        <v>90232.448004999984</v>
      </c>
      <c r="AQ10" s="6">
        <f>'INPUT by REC'!AQ23</f>
        <v>96001.732432000004</v>
      </c>
      <c r="AR10" s="6">
        <f>'INPUT by REC'!AR23</f>
        <v>92709.766658000008</v>
      </c>
    </row>
    <row r="11" spans="1:44" s="6" customFormat="1" x14ac:dyDescent="0.25">
      <c r="A11" s="6" t="str">
        <f>'INPUT by REC'!A24</f>
        <v>Textiles</v>
      </c>
      <c r="B11" s="6">
        <f>'INPUT by REC'!B24</f>
        <v>1181.2625779999998</v>
      </c>
      <c r="C11" s="6">
        <f>'INPUT by REC'!C24</f>
        <v>1232.751573</v>
      </c>
      <c r="D11" s="6">
        <f>'INPUT by REC'!D24</f>
        <v>1221.0787249999998</v>
      </c>
      <c r="E11" s="6">
        <f>'INPUT by REC'!E24</f>
        <v>1332.651613</v>
      </c>
      <c r="F11" s="6">
        <f>'INPUT by REC'!F24</f>
        <v>2091.4254220000003</v>
      </c>
      <c r="G11" s="6">
        <f>'INPUT by REC'!G24</f>
        <v>2345.6177470000002</v>
      </c>
      <c r="H11" s="6">
        <f>'INPUT by REC'!H24</f>
        <v>1448.7296960000003</v>
      </c>
      <c r="I11" s="6">
        <f>'INPUT by REC'!I24</f>
        <v>1841.8297129999999</v>
      </c>
      <c r="J11" s="6">
        <f>'INPUT by REC'!J24</f>
        <v>2105.9883390000005</v>
      </c>
      <c r="K11" s="6">
        <f>'INPUT by REC'!K24</f>
        <v>1895.2094110000005</v>
      </c>
      <c r="M11" s="6">
        <f>'INPUT by REC'!M24</f>
        <v>6328.143916</v>
      </c>
      <c r="N11" s="6">
        <f>'INPUT by REC'!N24</f>
        <v>6952.3033140000007</v>
      </c>
      <c r="O11" s="6">
        <f>'INPUT by REC'!O24</f>
        <v>7306.7816469999998</v>
      </c>
      <c r="P11" s="6">
        <f>'INPUT by REC'!P24</f>
        <v>8621.0488269999987</v>
      </c>
      <c r="Q11" s="6">
        <f>'INPUT by REC'!Q24</f>
        <v>10065.596308999999</v>
      </c>
      <c r="R11" s="6">
        <f>'INPUT by REC'!R24</f>
        <v>11971.107592000002</v>
      </c>
      <c r="S11" s="6">
        <f>'INPUT by REC'!S24</f>
        <v>10278.520212000001</v>
      </c>
      <c r="T11" s="6">
        <f>'INPUT by REC'!T24</f>
        <v>11645.965874000001</v>
      </c>
      <c r="U11" s="6">
        <f>'INPUT by REC'!U24</f>
        <v>13863.106442999999</v>
      </c>
      <c r="V11" s="6">
        <f>'INPUT by REC'!V24</f>
        <v>13654.823046</v>
      </c>
      <c r="X11" s="6">
        <f>'INPUT by REC'!X24</f>
        <v>-5146.8813380000001</v>
      </c>
      <c r="Y11" s="6">
        <f>'INPUT by REC'!Y24</f>
        <v>-5719.5517410000011</v>
      </c>
      <c r="Z11" s="6">
        <f>'INPUT by REC'!Z24</f>
        <v>-6085.7029220000004</v>
      </c>
      <c r="AA11" s="6">
        <f>'INPUT by REC'!AA24</f>
        <v>-7288.3972139999987</v>
      </c>
      <c r="AB11" s="6">
        <f>'INPUT by REC'!AB24</f>
        <v>-7974.1708869999984</v>
      </c>
      <c r="AC11" s="6">
        <f>'INPUT by REC'!AC24</f>
        <v>-9625.4898450000019</v>
      </c>
      <c r="AD11" s="6">
        <f>'INPUT by REC'!AD24</f>
        <v>-8829.7905160000009</v>
      </c>
      <c r="AE11" s="6">
        <f>'INPUT by REC'!AE24</f>
        <v>-9804.1361610000022</v>
      </c>
      <c r="AF11" s="6">
        <f>'INPUT by REC'!AF24</f>
        <v>-11757.118103999997</v>
      </c>
      <c r="AG11" s="6">
        <f>'INPUT by REC'!AG24</f>
        <v>-11759.613635</v>
      </c>
      <c r="AI11" s="6">
        <f>'INPUT by REC'!AI24</f>
        <v>7509.4064939999998</v>
      </c>
      <c r="AJ11" s="6">
        <f>'INPUT by REC'!AJ24</f>
        <v>8185.0548870000002</v>
      </c>
      <c r="AK11" s="6">
        <f>'INPUT by REC'!AK24</f>
        <v>8527.8603719999992</v>
      </c>
      <c r="AL11" s="6">
        <f>'INPUT by REC'!AL24</f>
        <v>9953.7004399999987</v>
      </c>
      <c r="AM11" s="6">
        <f>'INPUT by REC'!AM24</f>
        <v>12157.021730999999</v>
      </c>
      <c r="AN11" s="6">
        <f>'INPUT by REC'!AN24</f>
        <v>14316.725339000002</v>
      </c>
      <c r="AO11" s="6">
        <f>'INPUT by REC'!AO24</f>
        <v>11727.249908000002</v>
      </c>
      <c r="AP11" s="6">
        <f>'INPUT by REC'!AP24</f>
        <v>13487.795587000001</v>
      </c>
      <c r="AQ11" s="6">
        <f>'INPUT by REC'!AQ24</f>
        <v>15969.094782</v>
      </c>
      <c r="AR11" s="6">
        <f>'INPUT by REC'!AR24</f>
        <v>15550.032456999999</v>
      </c>
    </row>
    <row r="12" spans="1:44" s="6" customFormat="1" x14ac:dyDescent="0.25">
      <c r="A12" s="6" t="str">
        <f>'INPUT by REC'!A25</f>
        <v>Clothing</v>
      </c>
      <c r="B12" s="6">
        <f>'INPUT by REC'!B25</f>
        <v>7739.9884730000003</v>
      </c>
      <c r="C12" s="6">
        <f>'INPUT by REC'!C25</f>
        <v>8406.7199409999994</v>
      </c>
      <c r="D12" s="6">
        <f>'INPUT by REC'!D25</f>
        <v>8117.965897</v>
      </c>
      <c r="E12" s="6">
        <f>'INPUT by REC'!E25</f>
        <v>8814.0378130000008</v>
      </c>
      <c r="F12" s="6">
        <f>'INPUT by REC'!F25</f>
        <v>10215.698265000001</v>
      </c>
      <c r="G12" s="6">
        <f>'INPUT by REC'!G25</f>
        <v>11094.506096000001</v>
      </c>
      <c r="H12" s="6">
        <f>'INPUT by REC'!H25</f>
        <v>9276.5888859999995</v>
      </c>
      <c r="I12" s="6">
        <f>'INPUT by REC'!I25</f>
        <v>9514.6796520000007</v>
      </c>
      <c r="J12" s="6">
        <f>'INPUT by REC'!J25</f>
        <v>10507.396547999997</v>
      </c>
      <c r="K12" s="6">
        <f>'INPUT by REC'!K25</f>
        <v>9570.6243849999992</v>
      </c>
      <c r="M12" s="6">
        <f>'INPUT by REC'!M25</f>
        <v>2083.9966249999998</v>
      </c>
      <c r="N12" s="6">
        <f>'INPUT by REC'!N25</f>
        <v>2220.6114520000001</v>
      </c>
      <c r="O12" s="6">
        <f>'INPUT by REC'!O25</f>
        <v>2217.729816</v>
      </c>
      <c r="P12" s="6">
        <f>'INPUT by REC'!P25</f>
        <v>2536.625477</v>
      </c>
      <c r="Q12" s="6">
        <f>'INPUT by REC'!Q25</f>
        <v>3893.2370569999998</v>
      </c>
      <c r="R12" s="6">
        <f>'INPUT by REC'!R25</f>
        <v>3102.5748519999997</v>
      </c>
      <c r="S12" s="6">
        <f>'INPUT by REC'!S25</f>
        <v>3151.4185820000002</v>
      </c>
      <c r="T12" s="6">
        <f>'INPUT by REC'!T25</f>
        <v>3461.4122050000005</v>
      </c>
      <c r="U12" s="6">
        <f>'INPUT by REC'!U25</f>
        <v>3873.9994539999989</v>
      </c>
      <c r="V12" s="6">
        <f>'INPUT by REC'!V25</f>
        <v>5393.7648470000004</v>
      </c>
      <c r="X12" s="6">
        <f>'INPUT by REC'!X25</f>
        <v>5655.9918480000006</v>
      </c>
      <c r="Y12" s="6">
        <f>'INPUT by REC'!Y25</f>
        <v>6186.1084889999993</v>
      </c>
      <c r="Z12" s="6">
        <f>'INPUT by REC'!Z25</f>
        <v>5900.236081</v>
      </c>
      <c r="AA12" s="6">
        <f>'INPUT by REC'!AA25</f>
        <v>6277.4123360000012</v>
      </c>
      <c r="AB12" s="6">
        <f>'INPUT by REC'!AB25</f>
        <v>6322.4612080000006</v>
      </c>
      <c r="AC12" s="6">
        <f>'INPUT by REC'!AC25</f>
        <v>7991.9312440000012</v>
      </c>
      <c r="AD12" s="6">
        <f>'INPUT by REC'!AD25</f>
        <v>6125.1703039999993</v>
      </c>
      <c r="AE12" s="6">
        <f>'INPUT by REC'!AE25</f>
        <v>6053.2674470000002</v>
      </c>
      <c r="AF12" s="6">
        <f>'INPUT by REC'!AF25</f>
        <v>6633.3970939999981</v>
      </c>
      <c r="AG12" s="6">
        <f>'INPUT by REC'!AG25</f>
        <v>4176.8595379999988</v>
      </c>
      <c r="AI12" s="6">
        <f>'INPUT by REC'!AI25</f>
        <v>9823.985098000001</v>
      </c>
      <c r="AJ12" s="6">
        <f>'INPUT by REC'!AJ25</f>
        <v>10627.331393</v>
      </c>
      <c r="AK12" s="6">
        <f>'INPUT by REC'!AK25</f>
        <v>10335.695713000001</v>
      </c>
      <c r="AL12" s="6">
        <f>'INPUT by REC'!AL25</f>
        <v>11350.66329</v>
      </c>
      <c r="AM12" s="6">
        <f>'INPUT by REC'!AM25</f>
        <v>14108.935322000001</v>
      </c>
      <c r="AN12" s="6">
        <f>'INPUT by REC'!AN25</f>
        <v>14197.080948000001</v>
      </c>
      <c r="AO12" s="6">
        <f>'INPUT by REC'!AO25</f>
        <v>12428.007468</v>
      </c>
      <c r="AP12" s="6">
        <f>'INPUT by REC'!AP25</f>
        <v>12976.091857000001</v>
      </c>
      <c r="AQ12" s="6">
        <f>'INPUT by REC'!AQ25</f>
        <v>14381.396001999996</v>
      </c>
      <c r="AR12" s="6">
        <f>'INPUT by REC'!AR25</f>
        <v>14964.389232</v>
      </c>
    </row>
    <row r="14" spans="1:44" x14ac:dyDescent="0.25">
      <c r="B14" t="s">
        <v>68</v>
      </c>
      <c r="M14" t="s">
        <v>59</v>
      </c>
      <c r="X14" t="s">
        <v>59</v>
      </c>
      <c r="AI14" t="s">
        <v>59</v>
      </c>
    </row>
    <row r="15" spans="1:44" x14ac:dyDescent="0.25">
      <c r="B15" s="12">
        <v>2002</v>
      </c>
      <c r="C15" s="12">
        <v>2003</v>
      </c>
      <c r="D15" s="12">
        <v>2004</v>
      </c>
      <c r="E15" s="12">
        <v>2005</v>
      </c>
      <c r="F15" s="12">
        <v>2006</v>
      </c>
      <c r="G15" s="12">
        <v>2007</v>
      </c>
      <c r="H15" s="12">
        <v>2008</v>
      </c>
      <c r="I15" s="12">
        <v>2009</v>
      </c>
      <c r="J15" s="12">
        <v>2010</v>
      </c>
      <c r="K15" s="12">
        <v>2011</v>
      </c>
      <c r="M15" s="12">
        <v>2002</v>
      </c>
      <c r="N15" s="12">
        <v>2003</v>
      </c>
      <c r="O15" s="12">
        <v>2004</v>
      </c>
      <c r="P15" s="12">
        <v>2005</v>
      </c>
      <c r="Q15" s="12">
        <v>2006</v>
      </c>
      <c r="R15" s="12">
        <v>2007</v>
      </c>
      <c r="S15" s="12">
        <v>2008</v>
      </c>
      <c r="T15" s="12">
        <v>2009</v>
      </c>
      <c r="U15" s="12">
        <v>2010</v>
      </c>
      <c r="V15" s="12">
        <v>2011</v>
      </c>
      <c r="X15" s="12">
        <v>2002</v>
      </c>
      <c r="Y15" s="12">
        <v>2003</v>
      </c>
      <c r="Z15" s="12">
        <v>2004</v>
      </c>
      <c r="AA15" s="12">
        <v>2005</v>
      </c>
      <c r="AB15" s="12">
        <v>2006</v>
      </c>
      <c r="AC15" s="12">
        <v>2007</v>
      </c>
      <c r="AD15" s="12">
        <v>2008</v>
      </c>
      <c r="AE15" s="12">
        <v>2009</v>
      </c>
      <c r="AF15" s="12">
        <v>2010</v>
      </c>
      <c r="AG15" s="12">
        <v>2011</v>
      </c>
      <c r="AI15" s="12">
        <v>2002</v>
      </c>
      <c r="AJ15" s="12">
        <v>2003</v>
      </c>
      <c r="AK15" s="12">
        <v>2004</v>
      </c>
      <c r="AL15" s="12">
        <v>2005</v>
      </c>
      <c r="AM15" s="12">
        <v>2006</v>
      </c>
      <c r="AN15" s="12">
        <v>2007</v>
      </c>
      <c r="AO15" s="12">
        <v>2008</v>
      </c>
      <c r="AP15" s="12">
        <v>2009</v>
      </c>
      <c r="AQ15" s="12">
        <v>2010</v>
      </c>
      <c r="AR15" s="12">
        <v>2011</v>
      </c>
    </row>
    <row r="16" spans="1:44" s="14" customFormat="1" x14ac:dyDescent="0.25">
      <c r="A16" s="7" t="s">
        <v>67</v>
      </c>
      <c r="B16" s="14">
        <f t="shared" ref="B16:K16" si="0">B4/B$4</f>
        <v>1</v>
      </c>
      <c r="C16" s="14">
        <f t="shared" si="0"/>
        <v>1</v>
      </c>
      <c r="D16" s="14">
        <f t="shared" si="0"/>
        <v>1</v>
      </c>
      <c r="E16" s="14">
        <f t="shared" si="0"/>
        <v>1</v>
      </c>
      <c r="F16" s="14">
        <f t="shared" si="0"/>
        <v>1</v>
      </c>
      <c r="G16" s="14">
        <f t="shared" si="0"/>
        <v>1</v>
      </c>
      <c r="H16" s="14">
        <f t="shared" si="0"/>
        <v>1</v>
      </c>
      <c r="I16" s="14">
        <f t="shared" si="0"/>
        <v>1</v>
      </c>
      <c r="J16" s="14">
        <f t="shared" si="0"/>
        <v>1</v>
      </c>
      <c r="K16" s="14">
        <f t="shared" si="0"/>
        <v>1</v>
      </c>
      <c r="M16" s="14">
        <f t="shared" ref="M16:V16" si="1">M4/M$4</f>
        <v>1</v>
      </c>
      <c r="N16" s="14">
        <f t="shared" si="1"/>
        <v>1</v>
      </c>
      <c r="O16" s="14">
        <f t="shared" si="1"/>
        <v>1</v>
      </c>
      <c r="P16" s="14">
        <f t="shared" si="1"/>
        <v>1</v>
      </c>
      <c r="Q16" s="14">
        <f t="shared" si="1"/>
        <v>1</v>
      </c>
      <c r="R16" s="14">
        <f t="shared" si="1"/>
        <v>1</v>
      </c>
      <c r="S16" s="14">
        <f t="shared" si="1"/>
        <v>1</v>
      </c>
      <c r="T16" s="14">
        <f t="shared" si="1"/>
        <v>1</v>
      </c>
      <c r="U16" s="14">
        <f t="shared" si="1"/>
        <v>1</v>
      </c>
      <c r="V16" s="14">
        <f t="shared" si="1"/>
        <v>1</v>
      </c>
      <c r="X16" s="14">
        <f t="shared" ref="X16:AG16" si="2">X4/X$4</f>
        <v>1</v>
      </c>
      <c r="Y16" s="14">
        <f t="shared" si="2"/>
        <v>1</v>
      </c>
      <c r="Z16" s="14">
        <f t="shared" si="2"/>
        <v>1</v>
      </c>
      <c r="AA16" s="14">
        <f t="shared" si="2"/>
        <v>1</v>
      </c>
      <c r="AB16" s="14">
        <f t="shared" si="2"/>
        <v>1</v>
      </c>
      <c r="AC16" s="14">
        <f t="shared" si="2"/>
        <v>1</v>
      </c>
      <c r="AD16" s="14">
        <f t="shared" si="2"/>
        <v>1</v>
      </c>
      <c r="AE16" s="14">
        <f t="shared" si="2"/>
        <v>1</v>
      </c>
      <c r="AF16" s="14">
        <f t="shared" si="2"/>
        <v>1</v>
      </c>
      <c r="AG16" s="14">
        <f t="shared" si="2"/>
        <v>1</v>
      </c>
      <c r="AI16" s="14">
        <f t="shared" ref="AI16:AR16" si="3">AI4/AI$4</f>
        <v>1</v>
      </c>
      <c r="AJ16" s="14">
        <f t="shared" si="3"/>
        <v>1</v>
      </c>
      <c r="AK16" s="14">
        <f t="shared" si="3"/>
        <v>1</v>
      </c>
      <c r="AL16" s="14">
        <f t="shared" si="3"/>
        <v>1</v>
      </c>
      <c r="AM16" s="14">
        <f t="shared" si="3"/>
        <v>1</v>
      </c>
      <c r="AN16" s="14">
        <f t="shared" si="3"/>
        <v>1</v>
      </c>
      <c r="AO16" s="14">
        <f t="shared" si="3"/>
        <v>1</v>
      </c>
      <c r="AP16" s="14">
        <f t="shared" si="3"/>
        <v>1</v>
      </c>
      <c r="AQ16" s="14">
        <f t="shared" si="3"/>
        <v>1</v>
      </c>
      <c r="AR16" s="14">
        <f t="shared" si="3"/>
        <v>1</v>
      </c>
    </row>
    <row r="17" spans="1:44" s="14" customFormat="1" x14ac:dyDescent="0.25">
      <c r="A17" s="7" t="s">
        <v>14</v>
      </c>
      <c r="B17" s="14">
        <f t="shared" ref="B17:K17" si="4">B5/B$4</f>
        <v>0.18133521232938679</v>
      </c>
      <c r="C17" s="14">
        <f t="shared" si="4"/>
        <v>0.15354921274733896</v>
      </c>
      <c r="D17" s="14">
        <f t="shared" si="4"/>
        <v>0.12619449974653293</v>
      </c>
      <c r="E17" s="14">
        <f t="shared" si="4"/>
        <v>0.10709242859714681</v>
      </c>
      <c r="F17" s="14">
        <f t="shared" si="4"/>
        <v>0.10943078806074759</v>
      </c>
      <c r="G17" s="14">
        <f t="shared" si="4"/>
        <v>9.8161108167638803E-2</v>
      </c>
      <c r="H17" s="14">
        <f t="shared" si="4"/>
        <v>0.13635200839297618</v>
      </c>
      <c r="I17" s="14">
        <f t="shared" si="4"/>
        <v>0.11916175925862893</v>
      </c>
      <c r="J17" s="14">
        <f t="shared" si="4"/>
        <v>0.13011905840933896</v>
      </c>
      <c r="K17" s="14">
        <f t="shared" si="4"/>
        <v>0.10542021392643665</v>
      </c>
      <c r="M17" s="14">
        <f t="shared" ref="M17:V17" si="5">M5/M$4</f>
        <v>0.17298758939678005</v>
      </c>
      <c r="N17" s="14">
        <f t="shared" si="5"/>
        <v>0.16754054986578287</v>
      </c>
      <c r="O17" s="14">
        <f t="shared" si="5"/>
        <v>0.15603070850568793</v>
      </c>
      <c r="P17" s="14">
        <f t="shared" si="5"/>
        <v>0.14265714430531398</v>
      </c>
      <c r="Q17" s="14">
        <f t="shared" si="5"/>
        <v>0.15631150094522692</v>
      </c>
      <c r="R17" s="14">
        <f t="shared" si="5"/>
        <v>0.15875628030271002</v>
      </c>
      <c r="S17" s="14">
        <f t="shared" si="5"/>
        <v>0.16364595288400352</v>
      </c>
      <c r="T17" s="14">
        <f t="shared" si="5"/>
        <v>0.17406758438264447</v>
      </c>
      <c r="U17" s="14">
        <f t="shared" si="5"/>
        <v>0.18874801021530468</v>
      </c>
      <c r="V17" s="14">
        <f t="shared" si="5"/>
        <v>0.18676406130283676</v>
      </c>
      <c r="X17" s="14">
        <f t="shared" ref="X17:AG17" si="6">X5/X$4</f>
        <v>-0.1237864705278471</v>
      </c>
      <c r="Y17" s="14">
        <f t="shared" si="6"/>
        <v>-2.3898169738944524E-3</v>
      </c>
      <c r="Z17" s="14">
        <f t="shared" si="6"/>
        <v>-0.10573458604286326</v>
      </c>
      <c r="AA17" s="14">
        <f t="shared" si="6"/>
        <v>-7.6720646744170173E-2</v>
      </c>
      <c r="AB17" s="14">
        <f t="shared" si="6"/>
        <v>-0.3228646776157913</v>
      </c>
      <c r="AC17" s="14">
        <f t="shared" si="6"/>
        <v>-0.41980675151018687</v>
      </c>
      <c r="AD17" s="14">
        <f t="shared" si="6"/>
        <v>0.32442602600544812</v>
      </c>
      <c r="AE17" s="14">
        <f t="shared" si="6"/>
        <v>2.2775437465223591</v>
      </c>
      <c r="AF17" s="14">
        <f t="shared" si="6"/>
        <v>0.88189907499724107</v>
      </c>
      <c r="AG17" s="14">
        <f t="shared" si="6"/>
        <v>12.531370978809372</v>
      </c>
      <c r="AI17" s="14">
        <f t="shared" ref="AI17:AR17" si="7">AI5/AI$4</f>
        <v>0.1771035147511939</v>
      </c>
      <c r="AJ17" s="14">
        <f t="shared" si="7"/>
        <v>0.16024451938790901</v>
      </c>
      <c r="AK17" s="14">
        <f t="shared" si="7"/>
        <v>0.14021103486730047</v>
      </c>
      <c r="AL17" s="14">
        <f t="shared" si="7"/>
        <v>0.12330623777014896</v>
      </c>
      <c r="AM17" s="14">
        <f t="shared" si="7"/>
        <v>0.13166551114376443</v>
      </c>
      <c r="AN17" s="14">
        <f t="shared" si="7"/>
        <v>0.12678442545051338</v>
      </c>
      <c r="AO17" s="14">
        <f t="shared" si="7"/>
        <v>0.15106670411610773</v>
      </c>
      <c r="AP17" s="14">
        <f t="shared" si="7"/>
        <v>0.14696834966805297</v>
      </c>
      <c r="AQ17" s="14">
        <f t="shared" si="7"/>
        <v>0.16062298688697596</v>
      </c>
      <c r="AR17" s="14">
        <f t="shared" si="7"/>
        <v>0.14622569983779768</v>
      </c>
    </row>
    <row r="18" spans="1:44" s="14" customFormat="1" x14ac:dyDescent="0.25">
      <c r="A18" s="7" t="s">
        <v>15</v>
      </c>
      <c r="B18" s="14">
        <f t="shared" ref="B18:K18" si="8">B6/B$4</f>
        <v>0.14701038958054935</v>
      </c>
      <c r="C18" s="14">
        <f t="shared" si="8"/>
        <v>0.12211687402333757</v>
      </c>
      <c r="D18" s="14">
        <f t="shared" si="8"/>
        <v>0.1006998407009522</v>
      </c>
      <c r="E18" s="14">
        <f t="shared" si="8"/>
        <v>8.6235599125050591E-2</v>
      </c>
      <c r="F18" s="14">
        <f t="shared" si="8"/>
        <v>8.9947554413144865E-2</v>
      </c>
      <c r="G18" s="14">
        <f t="shared" si="8"/>
        <v>8.1216074297714685E-2</v>
      </c>
      <c r="H18" s="14">
        <f t="shared" si="8"/>
        <v>0.11849002889192609</v>
      </c>
      <c r="I18" s="14">
        <f t="shared" si="8"/>
        <v>9.994623817228962E-2</v>
      </c>
      <c r="J18" s="14">
        <f t="shared" si="8"/>
        <v>0.10713418894596877</v>
      </c>
      <c r="K18" s="14">
        <f t="shared" si="8"/>
        <v>8.5553521611160574E-2</v>
      </c>
      <c r="M18" s="14">
        <f t="shared" ref="M18:V18" si="9">M6/M$4</f>
        <v>0.15103023988672376</v>
      </c>
      <c r="N18" s="14">
        <f t="shared" si="9"/>
        <v>0.14612720129827536</v>
      </c>
      <c r="O18" s="14">
        <f t="shared" si="9"/>
        <v>0.13677697570709507</v>
      </c>
      <c r="P18" s="14">
        <f t="shared" si="9"/>
        <v>0.12572640019673614</v>
      </c>
      <c r="Q18" s="14">
        <f t="shared" si="9"/>
        <v>0.13844180998006442</v>
      </c>
      <c r="R18" s="14">
        <f t="shared" si="9"/>
        <v>0.14211406955638467</v>
      </c>
      <c r="S18" s="14">
        <f t="shared" si="9"/>
        <v>0.1466130369632006</v>
      </c>
      <c r="T18" s="14">
        <f t="shared" si="9"/>
        <v>0.15680017727353437</v>
      </c>
      <c r="U18" s="14">
        <f t="shared" si="9"/>
        <v>0.17323367704835363</v>
      </c>
      <c r="V18" s="14">
        <f t="shared" si="9"/>
        <v>0.17161772880973472</v>
      </c>
      <c r="X18" s="14">
        <f t="shared" ref="X18:AG18" si="10">X6/X$4</f>
        <v>0.29394365431428365</v>
      </c>
      <c r="Y18" s="14">
        <f t="shared" si="10"/>
        <v>-0.14548779498341458</v>
      </c>
      <c r="Z18" s="14">
        <f t="shared" si="10"/>
        <v>-0.17974252405854135</v>
      </c>
      <c r="AA18" s="14">
        <f t="shared" si="10"/>
        <v>-0.11786909981991345</v>
      </c>
      <c r="AB18" s="14">
        <f t="shared" si="10"/>
        <v>-0.35722667786861328</v>
      </c>
      <c r="AC18" s="14">
        <f t="shared" si="10"/>
        <v>-0.43934031908114218</v>
      </c>
      <c r="AD18" s="14">
        <f t="shared" si="10"/>
        <v>0.31227686380878317</v>
      </c>
      <c r="AE18" s="14">
        <f t="shared" si="10"/>
        <v>2.3349097922932875</v>
      </c>
      <c r="AF18" s="14">
        <f t="shared" si="10"/>
        <v>0.95470646734045195</v>
      </c>
      <c r="AG18" s="14">
        <f t="shared" si="10"/>
        <v>13.232578598008445</v>
      </c>
      <c r="AI18" s="14">
        <f t="shared" ref="AI18:AR18" si="11">AI6/AI$4</f>
        <v>0.14904819015475715</v>
      </c>
      <c r="AJ18" s="14">
        <f t="shared" si="11"/>
        <v>0.13360659100215555</v>
      </c>
      <c r="AK18" s="14">
        <f t="shared" si="11"/>
        <v>0.11764825509073656</v>
      </c>
      <c r="AL18" s="14">
        <f t="shared" si="11"/>
        <v>0.10423929463942973</v>
      </c>
      <c r="AM18" s="14">
        <f t="shared" si="11"/>
        <v>0.11294755328911074</v>
      </c>
      <c r="AN18" s="14">
        <f t="shared" si="11"/>
        <v>0.10998243601865169</v>
      </c>
      <c r="AO18" s="14">
        <f t="shared" si="11"/>
        <v>0.13365168889764703</v>
      </c>
      <c r="AP18" s="14">
        <f t="shared" si="11"/>
        <v>0.12873943441658334</v>
      </c>
      <c r="AQ18" s="14">
        <f t="shared" si="11"/>
        <v>0.14152494633417093</v>
      </c>
      <c r="AR18" s="14">
        <f t="shared" si="11"/>
        <v>0.12872693801060128</v>
      </c>
    </row>
    <row r="19" spans="1:44" s="14" customFormat="1" x14ac:dyDescent="0.25">
      <c r="A19" s="7" t="s">
        <v>20</v>
      </c>
      <c r="B19" s="14">
        <f t="shared" ref="B19:K19" si="12">B7/B$4</f>
        <v>0.55079565845995337</v>
      </c>
      <c r="C19" s="14">
        <f t="shared" si="12"/>
        <v>0.6047585887857968</v>
      </c>
      <c r="D19" s="14">
        <f t="shared" si="12"/>
        <v>0.6669859089193737</v>
      </c>
      <c r="E19" s="14">
        <f t="shared" si="12"/>
        <v>0.70454606722654922</v>
      </c>
      <c r="F19" s="14">
        <f t="shared" si="12"/>
        <v>0.69483491793169549</v>
      </c>
      <c r="G19" s="14">
        <f t="shared" si="12"/>
        <v>0.72035406866750962</v>
      </c>
      <c r="H19" s="14">
        <f t="shared" si="12"/>
        <v>0.64632259750046883</v>
      </c>
      <c r="I19" s="14">
        <f t="shared" si="12"/>
        <v>0.6783059432424996</v>
      </c>
      <c r="J19" s="14">
        <f t="shared" si="12"/>
        <v>0.67920874952917509</v>
      </c>
      <c r="K19" s="14">
        <f t="shared" si="12"/>
        <v>0.7340239724508606</v>
      </c>
      <c r="M19" s="14">
        <f t="shared" ref="M19:V19" si="13">M7/M$4</f>
        <v>9.9079940508581335E-2</v>
      </c>
      <c r="N19" s="14">
        <f t="shared" si="13"/>
        <v>8.5975254011254901E-2</v>
      </c>
      <c r="O19" s="14">
        <f t="shared" si="13"/>
        <v>0.13145698676101925</v>
      </c>
      <c r="P19" s="14">
        <f t="shared" si="13"/>
        <v>0.16810796784965013</v>
      </c>
      <c r="Q19" s="14">
        <f t="shared" si="13"/>
        <v>0.15200857004249702</v>
      </c>
      <c r="R19" s="14">
        <f t="shared" si="13"/>
        <v>0.16176550925112282</v>
      </c>
      <c r="S19" s="14">
        <f t="shared" si="13"/>
        <v>0.12617735637114155</v>
      </c>
      <c r="T19" s="14">
        <f t="shared" si="13"/>
        <v>0.14768654783250024</v>
      </c>
      <c r="U19" s="14">
        <f t="shared" si="13"/>
        <v>0.18106010284219565</v>
      </c>
      <c r="V19" s="14">
        <f t="shared" si="13"/>
        <v>0.18282764847572211</v>
      </c>
      <c r="X19" s="14">
        <f t="shared" ref="X19:AG19" si="14">X7/X$4</f>
        <v>-15.960283141711287</v>
      </c>
      <c r="Y19" s="14">
        <f t="shared" si="14"/>
        <v>6.3868056637322219</v>
      </c>
      <c r="Z19" s="14">
        <f t="shared" si="14"/>
        <v>4.8298718282591313</v>
      </c>
      <c r="AA19" s="14">
        <f t="shared" si="14"/>
        <v>3.477078753438211</v>
      </c>
      <c r="AB19" s="14">
        <f t="shared" si="14"/>
        <v>5.7003340753462712</v>
      </c>
      <c r="AC19" s="14">
        <f t="shared" si="14"/>
        <v>5.49517210064678</v>
      </c>
      <c r="AD19" s="14">
        <f t="shared" si="14"/>
        <v>-2.9378352464989566</v>
      </c>
      <c r="AE19" s="14">
        <f t="shared" si="14"/>
        <v>-20.180671088044733</v>
      </c>
      <c r="AF19" s="14">
        <f t="shared" si="14"/>
        <v>-5.7083896354631287</v>
      </c>
      <c r="AG19" s="14">
        <f t="shared" si="14"/>
        <v>-83.465809259025249</v>
      </c>
      <c r="AI19" s="14">
        <f t="shared" ref="AI19:AR19" si="15">AI7/AI$4</f>
        <v>0.32180540277652364</v>
      </c>
      <c r="AJ19" s="14">
        <f t="shared" si="15"/>
        <v>0.35650400976101709</v>
      </c>
      <c r="AK19" s="14">
        <f t="shared" si="15"/>
        <v>0.41540367854246257</v>
      </c>
      <c r="AL19" s="14">
        <f t="shared" si="15"/>
        <v>0.45998612057055399</v>
      </c>
      <c r="AM19" s="14">
        <f t="shared" si="15"/>
        <v>0.4373816330974214</v>
      </c>
      <c r="AN19" s="14">
        <f t="shared" si="15"/>
        <v>0.45649381374292336</v>
      </c>
      <c r="AO19" s="14">
        <f t="shared" si="15"/>
        <v>0.36590219298293708</v>
      </c>
      <c r="AP19" s="14">
        <f t="shared" si="15"/>
        <v>0.40957824161638512</v>
      </c>
      <c r="AQ19" s="14">
        <f t="shared" si="15"/>
        <v>0.42002808499911126</v>
      </c>
      <c r="AR19" s="14">
        <f t="shared" si="15"/>
        <v>0.45752077573967387</v>
      </c>
    </row>
    <row r="20" spans="1:44" s="14" customFormat="1" x14ac:dyDescent="0.25">
      <c r="A20" s="7" t="s">
        <v>16</v>
      </c>
      <c r="B20" s="14">
        <f t="shared" ref="B20:K20" si="16">B8/B$4</f>
        <v>0.51927708076369516</v>
      </c>
      <c r="C20" s="14">
        <f t="shared" si="16"/>
        <v>0.57340336870463238</v>
      </c>
      <c r="D20" s="14">
        <f t="shared" si="16"/>
        <v>0.63639472041155709</v>
      </c>
      <c r="E20" s="14">
        <f t="shared" si="16"/>
        <v>0.67497650176277146</v>
      </c>
      <c r="F20" s="14">
        <f t="shared" si="16"/>
        <v>0.66094301278875667</v>
      </c>
      <c r="G20" s="14">
        <f t="shared" si="16"/>
        <v>0.68146538298300374</v>
      </c>
      <c r="H20" s="14">
        <f t="shared" si="16"/>
        <v>0.61494386755898967</v>
      </c>
      <c r="I20" s="14">
        <f t="shared" si="16"/>
        <v>0.645509324995311</v>
      </c>
      <c r="J20" s="14">
        <f t="shared" si="16"/>
        <v>0.63908098235587552</v>
      </c>
      <c r="K20" s="14">
        <f t="shared" si="16"/>
        <v>0.69664305957817763</v>
      </c>
      <c r="M20" s="14">
        <f t="shared" ref="M20:V20" si="17">M8/M$4</f>
        <v>8.3377173883674785E-2</v>
      </c>
      <c r="N20" s="14">
        <f t="shared" si="17"/>
        <v>6.7561885119377829E-2</v>
      </c>
      <c r="O20" s="14">
        <f t="shared" si="17"/>
        <v>0.1102911985463694</v>
      </c>
      <c r="P20" s="14">
        <f t="shared" si="17"/>
        <v>0.14212810385943908</v>
      </c>
      <c r="Q20" s="14">
        <f t="shared" si="17"/>
        <v>0.1275388812537939</v>
      </c>
      <c r="R20" s="14">
        <f t="shared" si="17"/>
        <v>0.13060512747118849</v>
      </c>
      <c r="S20" s="14">
        <f t="shared" si="17"/>
        <v>0.10580327154332268</v>
      </c>
      <c r="T20" s="14">
        <f t="shared" si="17"/>
        <v>0.12128594637413957</v>
      </c>
      <c r="U20" s="14">
        <f t="shared" si="17"/>
        <v>0.15427167312547699</v>
      </c>
      <c r="V20" s="14">
        <f t="shared" si="17"/>
        <v>0.16034074826842501</v>
      </c>
      <c r="X20" s="14">
        <f t="shared" ref="X20:AG20" si="18">X8/X$4</f>
        <v>-15.413703387846235</v>
      </c>
      <c r="Y20" s="14">
        <f t="shared" si="18"/>
        <v>6.2112083529795603</v>
      </c>
      <c r="Z20" s="14">
        <f t="shared" si="18"/>
        <v>4.7260131381448147</v>
      </c>
      <c r="AA20" s="14">
        <f t="shared" si="18"/>
        <v>3.4289561346384261</v>
      </c>
      <c r="AB20" s="14">
        <f t="shared" si="18"/>
        <v>5.5795582224998004</v>
      </c>
      <c r="AC20" s="14">
        <f t="shared" si="18"/>
        <v>5.3902218313188168</v>
      </c>
      <c r="AD20" s="14">
        <f t="shared" si="18"/>
        <v>-2.8933844157990292</v>
      </c>
      <c r="AE20" s="14">
        <f t="shared" si="18"/>
        <v>-19.962036325449152</v>
      </c>
      <c r="AF20" s="14">
        <f t="shared" si="18"/>
        <v>-5.5774714087123209</v>
      </c>
      <c r="AG20" s="14">
        <f t="shared" si="18"/>
        <v>-81.228005581534902</v>
      </c>
      <c r="AI20" s="14">
        <f t="shared" ref="AI20:AR20" si="19">AI8/AI$4</f>
        <v>0.29830440444964101</v>
      </c>
      <c r="AJ20" s="14">
        <f t="shared" si="19"/>
        <v>0.33134188341173626</v>
      </c>
      <c r="AK20" s="14">
        <f t="shared" si="19"/>
        <v>0.38924038016314383</v>
      </c>
      <c r="AL20" s="14">
        <f t="shared" si="19"/>
        <v>0.43205308540152254</v>
      </c>
      <c r="AM20" s="14">
        <f t="shared" si="19"/>
        <v>0.4079585245783936</v>
      </c>
      <c r="AN20" s="14">
        <f t="shared" si="19"/>
        <v>0.42125574389008702</v>
      </c>
      <c r="AO20" s="14">
        <f t="shared" si="19"/>
        <v>0.34045628101292386</v>
      </c>
      <c r="AP20" s="14">
        <f t="shared" si="19"/>
        <v>0.38002083193581082</v>
      </c>
      <c r="AQ20" s="14">
        <f t="shared" si="19"/>
        <v>0.38684061239326811</v>
      </c>
      <c r="AR20" s="14">
        <f t="shared" si="19"/>
        <v>0.42761132436756111</v>
      </c>
    </row>
    <row r="21" spans="1:44" s="14" customFormat="1" x14ac:dyDescent="0.25">
      <c r="A21" s="7" t="s">
        <v>21</v>
      </c>
      <c r="B21" s="14">
        <f t="shared" ref="B21:K21" si="20">B9/B$4</f>
        <v>0.25577181969112245</v>
      </c>
      <c r="C21" s="14">
        <f t="shared" si="20"/>
        <v>0.23218749270333885</v>
      </c>
      <c r="D21" s="14">
        <f t="shared" si="20"/>
        <v>0.19691936566967175</v>
      </c>
      <c r="E21" s="14">
        <f t="shared" si="20"/>
        <v>0.17720395082046234</v>
      </c>
      <c r="F21" s="14">
        <f t="shared" si="20"/>
        <v>0.18606595822414149</v>
      </c>
      <c r="G21" s="14">
        <f t="shared" si="20"/>
        <v>0.16923083453574977</v>
      </c>
      <c r="H21" s="14">
        <f t="shared" si="20"/>
        <v>0.19527513766879953</v>
      </c>
      <c r="I21" s="14">
        <f t="shared" si="20"/>
        <v>0.17546216299631492</v>
      </c>
      <c r="J21" s="14">
        <f t="shared" si="20"/>
        <v>0.18021710149567663</v>
      </c>
      <c r="K21" s="14">
        <f t="shared" si="20"/>
        <v>0.15001944809523696</v>
      </c>
      <c r="M21" s="14">
        <f t="shared" ref="M21:V21" si="21">M9/M$4</f>
        <v>0.69680932831303877</v>
      </c>
      <c r="N21" s="14">
        <f t="shared" si="21"/>
        <v>0.70513782239674927</v>
      </c>
      <c r="O21" s="14">
        <f t="shared" si="21"/>
        <v>0.67727730947994347</v>
      </c>
      <c r="P21" s="14">
        <f t="shared" si="21"/>
        <v>0.65693926285702675</v>
      </c>
      <c r="Q21" s="14">
        <f t="shared" si="21"/>
        <v>0.66148992292046982</v>
      </c>
      <c r="R21" s="14">
        <f t="shared" si="21"/>
        <v>0.64854282379148831</v>
      </c>
      <c r="S21" s="14">
        <f t="shared" si="21"/>
        <v>0.6779085093368612</v>
      </c>
      <c r="T21" s="14">
        <f t="shared" si="21"/>
        <v>0.64454198612756497</v>
      </c>
      <c r="U21" s="14">
        <f t="shared" si="21"/>
        <v>0.61436191128140805</v>
      </c>
      <c r="V21" s="14">
        <f t="shared" si="21"/>
        <v>0.60097311186266011</v>
      </c>
      <c r="X21" s="14">
        <f t="shared" ref="X21:AG21" si="22">X9/X$4</f>
        <v>16.376541519078877</v>
      </c>
      <c r="Y21" s="14">
        <f t="shared" si="22"/>
        <v>-5.0390324696479389</v>
      </c>
      <c r="Z21" s="14">
        <f t="shared" si="22"/>
        <v>-3.537099914692333</v>
      </c>
      <c r="AA21" s="14">
        <f t="shared" si="22"/>
        <v>-2.3022654136715177</v>
      </c>
      <c r="AB21" s="14">
        <f t="shared" si="22"/>
        <v>-4.1979037292382646</v>
      </c>
      <c r="AC21" s="14">
        <f t="shared" si="22"/>
        <v>-3.9279306462387797</v>
      </c>
      <c r="AD21" s="14">
        <f t="shared" si="22"/>
        <v>3.5209504453659295</v>
      </c>
      <c r="AE21" s="14">
        <f t="shared" si="22"/>
        <v>18.615280498273535</v>
      </c>
      <c r="AF21" s="14">
        <f t="shared" si="22"/>
        <v>5.7471150631450278</v>
      </c>
      <c r="AG21" s="14">
        <f t="shared" si="22"/>
        <v>69.036950715170974</v>
      </c>
      <c r="AI21" s="14">
        <f t="shared" ref="AI21:AR21" si="23">AI9/AI$4</f>
        <v>0.47934892328039275</v>
      </c>
      <c r="AJ21" s="14">
        <f t="shared" si="23"/>
        <v>0.4585094986881581</v>
      </c>
      <c r="AK21" s="14">
        <f t="shared" si="23"/>
        <v>0.42258322411450144</v>
      </c>
      <c r="AL21" s="14">
        <f t="shared" si="23"/>
        <v>0.39591332746044644</v>
      </c>
      <c r="AM21" s="14">
        <f t="shared" si="23"/>
        <v>0.41155144152088785</v>
      </c>
      <c r="AN21" s="14">
        <f t="shared" si="23"/>
        <v>0.39564324764633507</v>
      </c>
      <c r="AO21" s="14">
        <f t="shared" si="23"/>
        <v>0.45547216460491152</v>
      </c>
      <c r="AP21" s="14">
        <f t="shared" si="23"/>
        <v>0.41302366911473537</v>
      </c>
      <c r="AQ21" s="14">
        <f t="shared" si="23"/>
        <v>0.40609735039505618</v>
      </c>
      <c r="AR21" s="14">
        <f t="shared" si="23"/>
        <v>0.37623672164501176</v>
      </c>
    </row>
    <row r="22" spans="1:44" s="14" customFormat="1" x14ac:dyDescent="0.25">
      <c r="A22" s="7" t="s">
        <v>18</v>
      </c>
      <c r="B22" s="14">
        <f t="shared" ref="B22:K22" si="24">B10/B$4</f>
        <v>5.4468594844789012E-2</v>
      </c>
      <c r="C22" s="14">
        <f t="shared" si="24"/>
        <v>5.2685945330529546E-2</v>
      </c>
      <c r="D22" s="14">
        <f t="shared" si="24"/>
        <v>4.8307354410437264E-2</v>
      </c>
      <c r="E22" s="14">
        <f t="shared" si="24"/>
        <v>4.6188482143691881E-2</v>
      </c>
      <c r="F22" s="14">
        <f t="shared" si="24"/>
        <v>4.7762281761319851E-2</v>
      </c>
      <c r="G22" s="14">
        <f t="shared" si="24"/>
        <v>3.9090787249089945E-2</v>
      </c>
      <c r="H22" s="14">
        <f t="shared" si="24"/>
        <v>5.2198487707620332E-2</v>
      </c>
      <c r="I22" s="14">
        <f t="shared" si="24"/>
        <v>4.6812003376416299E-2</v>
      </c>
      <c r="J22" s="14">
        <f t="shared" si="24"/>
        <v>4.8813189947739082E-2</v>
      </c>
      <c r="K22" s="14">
        <f t="shared" si="24"/>
        <v>4.0884313548908889E-2</v>
      </c>
      <c r="M22" s="14">
        <f t="shared" ref="M22:V22" si="25">M10/M$4</f>
        <v>0.33043856587455289</v>
      </c>
      <c r="N22" s="14">
        <f t="shared" si="25"/>
        <v>0.34041197228927089</v>
      </c>
      <c r="O22" s="14">
        <f t="shared" si="25"/>
        <v>0.3274265257278311</v>
      </c>
      <c r="P22" s="14">
        <f t="shared" si="25"/>
        <v>0.32789523068977638</v>
      </c>
      <c r="Q22" s="14">
        <f t="shared" si="25"/>
        <v>0.32698852658175159</v>
      </c>
      <c r="R22" s="14">
        <f t="shared" si="25"/>
        <v>0.33177627384134195</v>
      </c>
      <c r="S22" s="14">
        <f t="shared" si="25"/>
        <v>0.34141172527988628</v>
      </c>
      <c r="T22" s="14">
        <f t="shared" si="25"/>
        <v>0.3249190330527707</v>
      </c>
      <c r="U22" s="14">
        <f t="shared" si="25"/>
        <v>0.30559844942637693</v>
      </c>
      <c r="V22" s="14">
        <f t="shared" si="25"/>
        <v>0.27684403382432654</v>
      </c>
      <c r="X22" s="14">
        <f t="shared" ref="X22:AG22" si="26">X10/X$4</f>
        <v>10.141702129286305</v>
      </c>
      <c r="Y22" s="14">
        <f t="shared" si="26"/>
        <v>-3.1541353248356581</v>
      </c>
      <c r="Z22" s="14">
        <f t="shared" si="26"/>
        <v>-2.1214004242319602</v>
      </c>
      <c r="AA22" s="14">
        <f t="shared" si="26"/>
        <v>-1.4097878349330575</v>
      </c>
      <c r="AB22" s="14">
        <f t="shared" si="26"/>
        <v>-2.5270330254517308</v>
      </c>
      <c r="AC22" s="14">
        <f t="shared" si="26"/>
        <v>-2.4627863377307708</v>
      </c>
      <c r="AD22" s="14">
        <f t="shared" si="26"/>
        <v>2.0450762688875375</v>
      </c>
      <c r="AE22" s="14">
        <f t="shared" si="26"/>
        <v>10.979371563843012</v>
      </c>
      <c r="AF22" s="14">
        <f t="shared" si="26"/>
        <v>3.3414872133427109</v>
      </c>
      <c r="AG22" s="14">
        <f t="shared" si="26"/>
        <v>36.085698533739617</v>
      </c>
      <c r="AI22" s="14">
        <f t="shared" ref="AI22:AR22" si="27">AI10/AI$4</f>
        <v>0.19436727827704747</v>
      </c>
      <c r="AJ22" s="14">
        <f t="shared" si="27"/>
        <v>0.19037214091381136</v>
      </c>
      <c r="AK22" s="14">
        <f t="shared" si="27"/>
        <v>0.17943271618916268</v>
      </c>
      <c r="AL22" s="14">
        <f t="shared" si="27"/>
        <v>0.17461744249734409</v>
      </c>
      <c r="AM22" s="14">
        <f t="shared" si="27"/>
        <v>0.18019453052834741</v>
      </c>
      <c r="AN22" s="14">
        <f t="shared" si="27"/>
        <v>0.17734651376387217</v>
      </c>
      <c r="AO22" s="14">
        <f t="shared" si="27"/>
        <v>0.20811896271908933</v>
      </c>
      <c r="AP22" s="14">
        <f t="shared" si="27"/>
        <v>0.18765695464934518</v>
      </c>
      <c r="AQ22" s="14">
        <f t="shared" si="27"/>
        <v>0.1824154282270663</v>
      </c>
      <c r="AR22" s="14">
        <f t="shared" si="27"/>
        <v>0.15925160685867559</v>
      </c>
    </row>
    <row r="23" spans="1:44" s="14" customFormat="1" x14ac:dyDescent="0.25">
      <c r="A23" s="7" t="s">
        <v>22</v>
      </c>
      <c r="B23" s="14">
        <f t="shared" ref="B23:K23" si="28">B11/B$4</f>
        <v>1.3971067851345876E-2</v>
      </c>
      <c r="C23" s="14">
        <f t="shared" si="28"/>
        <v>1.1088961450534743E-2</v>
      </c>
      <c r="D23" s="14">
        <f t="shared" si="28"/>
        <v>8.7178840958046615E-3</v>
      </c>
      <c r="E23" s="14">
        <f t="shared" si="28"/>
        <v>7.4149665692043714E-3</v>
      </c>
      <c r="F23" s="14">
        <f t="shared" si="28"/>
        <v>1.0002412194184476E-2</v>
      </c>
      <c r="G23" s="14">
        <f t="shared" si="28"/>
        <v>8.667533601953898E-3</v>
      </c>
      <c r="H23" s="14">
        <f t="shared" si="28"/>
        <v>8.0349042893330235E-3</v>
      </c>
      <c r="I23" s="14">
        <f t="shared" si="28"/>
        <v>7.7609126443461927E-3</v>
      </c>
      <c r="J23" s="14">
        <f t="shared" si="28"/>
        <v>8.3417601273798221E-3</v>
      </c>
      <c r="K23" s="14">
        <f t="shared" si="28"/>
        <v>6.5324193751523738E-3</v>
      </c>
      <c r="M23" s="14">
        <f t="shared" ref="M23:V23" si="29">M11/M$4</f>
        <v>7.27968136305506E-2</v>
      </c>
      <c r="N23" s="14">
        <f t="shared" si="29"/>
        <v>6.8149109739219241E-2</v>
      </c>
      <c r="O23" s="14">
        <f t="shared" si="29"/>
        <v>5.887764160579928E-2</v>
      </c>
      <c r="P23" s="14">
        <f t="shared" si="29"/>
        <v>5.7249135223453866E-2</v>
      </c>
      <c r="Q23" s="14">
        <f t="shared" si="29"/>
        <v>5.3360072739655914E-2</v>
      </c>
      <c r="R23" s="14">
        <f t="shared" si="29"/>
        <v>4.9410642053401191E-2</v>
      </c>
      <c r="S23" s="14">
        <f t="shared" si="29"/>
        <v>4.873347266580412E-2</v>
      </c>
      <c r="T23" s="14">
        <f t="shared" si="29"/>
        <v>4.7824244735249002E-2</v>
      </c>
      <c r="U23" s="14">
        <f t="shared" si="29"/>
        <v>5.0629007092504841E-2</v>
      </c>
      <c r="V23" s="14">
        <f t="shared" si="29"/>
        <v>4.6757423009686792E-2</v>
      </c>
      <c r="X23" s="14">
        <f t="shared" ref="X23:AG23" si="30">X11/X$4</f>
        <v>2.1641652839043934</v>
      </c>
      <c r="Y23" s="14">
        <f t="shared" si="30"/>
        <v>-0.62486913780486908</v>
      </c>
      <c r="Z23" s="14">
        <f t="shared" si="30"/>
        <v>-0.38119448032754755</v>
      </c>
      <c r="AA23" s="14">
        <f t="shared" si="30"/>
        <v>-0.25014850933711058</v>
      </c>
      <c r="AB23" s="14">
        <f t="shared" si="30"/>
        <v>-0.38980635569584415</v>
      </c>
      <c r="AC23" s="14">
        <f t="shared" si="30"/>
        <v>-0.33960477816202822</v>
      </c>
      <c r="AD23" s="14">
        <f t="shared" si="30"/>
        <v>0.28847598411035785</v>
      </c>
      <c r="AE23" s="14">
        <f t="shared" si="30"/>
        <v>1.5826753072364632</v>
      </c>
      <c r="AF23" s="14">
        <f t="shared" si="30"/>
        <v>0.55057740046614434</v>
      </c>
      <c r="AG23" s="14">
        <f t="shared" si="30"/>
        <v>6.1512370381165598</v>
      </c>
      <c r="AI23" s="14">
        <f t="shared" ref="AI23:AR23" si="31">AI11/AI$4</f>
        <v>4.3791864497166058E-2</v>
      </c>
      <c r="AJ23" s="14">
        <f t="shared" si="31"/>
        <v>3.8394085079178346E-2</v>
      </c>
      <c r="AK23" s="14">
        <f t="shared" si="31"/>
        <v>3.2282071103052742E-2</v>
      </c>
      <c r="AL23" s="14">
        <f t="shared" si="31"/>
        <v>3.013416127570542E-2</v>
      </c>
      <c r="AM23" s="14">
        <f t="shared" si="31"/>
        <v>3.0566211599956004E-2</v>
      </c>
      <c r="AN23" s="14">
        <f t="shared" si="31"/>
        <v>2.7913339483927296E-2</v>
      </c>
      <c r="AO23" s="14">
        <f t="shared" si="31"/>
        <v>2.997629316493907E-2</v>
      </c>
      <c r="AP23" s="14">
        <f t="shared" si="31"/>
        <v>2.8050648084478928E-2</v>
      </c>
      <c r="AQ23" s="14">
        <f t="shared" si="31"/>
        <v>3.0343298909949194E-2</v>
      </c>
      <c r="AR23" s="14">
        <f t="shared" si="31"/>
        <v>2.6710968485304899E-2</v>
      </c>
    </row>
    <row r="24" spans="1:44" s="14" customFormat="1" x14ac:dyDescent="0.25">
      <c r="A24" s="7" t="s">
        <v>19</v>
      </c>
      <c r="B24" s="14">
        <f t="shared" ref="B24:K24" si="32">B12/B$4</f>
        <v>9.1542647789624607E-2</v>
      </c>
      <c r="C24" s="14">
        <f t="shared" si="32"/>
        <v>7.5620908050701541E-2</v>
      </c>
      <c r="D24" s="14">
        <f t="shared" si="32"/>
        <v>5.7958167917257691E-2</v>
      </c>
      <c r="E24" s="14">
        <f t="shared" si="32"/>
        <v>4.9041921448601603E-2</v>
      </c>
      <c r="F24" s="14">
        <f t="shared" si="32"/>
        <v>4.8857407882242521E-2</v>
      </c>
      <c r="G24" s="14">
        <f t="shared" si="32"/>
        <v>4.099645157747963E-2</v>
      </c>
      <c r="H24" s="14">
        <f t="shared" si="32"/>
        <v>5.1449558904120396E-2</v>
      </c>
      <c r="I24" s="14">
        <f t="shared" si="32"/>
        <v>4.0091978697549789E-2</v>
      </c>
      <c r="J24" s="14">
        <f t="shared" si="32"/>
        <v>4.1619499948558229E-2</v>
      </c>
      <c r="K24" s="14">
        <f t="shared" si="32"/>
        <v>3.2988086594552983E-2</v>
      </c>
      <c r="M24" s="14">
        <f t="shared" ref="M24:V24" si="33">M12/M$4</f>
        <v>2.3973587821421699E-2</v>
      </c>
      <c r="N24" s="14">
        <f t="shared" si="33"/>
        <v>2.1767274339969191E-2</v>
      </c>
      <c r="O24" s="14">
        <f t="shared" si="33"/>
        <v>1.7870343961702239E-2</v>
      </c>
      <c r="P24" s="14">
        <f t="shared" si="33"/>
        <v>1.6844773514009374E-2</v>
      </c>
      <c r="Q24" s="14">
        <f t="shared" si="33"/>
        <v>2.0638957313288367E-2</v>
      </c>
      <c r="R24" s="14">
        <f t="shared" si="33"/>
        <v>1.2805850609721604E-2</v>
      </c>
      <c r="S24" s="14">
        <f t="shared" si="33"/>
        <v>1.4941797861632125E-2</v>
      </c>
      <c r="T24" s="14">
        <f t="shared" si="33"/>
        <v>1.4214314743191037E-2</v>
      </c>
      <c r="U24" s="14">
        <f t="shared" si="33"/>
        <v>1.4148109346153265E-2</v>
      </c>
      <c r="V24" s="14">
        <f t="shared" si="33"/>
        <v>1.8469557878293841E-2</v>
      </c>
      <c r="X24" s="14">
        <f t="shared" ref="X24:AG24" si="34">X12/X$4</f>
        <v>-2.378236528033951</v>
      </c>
      <c r="Y24" s="14">
        <f t="shared" si="34"/>
        <v>0.67584112408308572</v>
      </c>
      <c r="Z24" s="14">
        <f t="shared" si="34"/>
        <v>0.36957726256665285</v>
      </c>
      <c r="AA24" s="14">
        <f t="shared" si="34"/>
        <v>0.21545002175903497</v>
      </c>
      <c r="AB24" s="14">
        <f t="shared" si="34"/>
        <v>0.3090648040333156</v>
      </c>
      <c r="AC24" s="14">
        <f t="shared" si="34"/>
        <v>0.28196986136914909</v>
      </c>
      <c r="AD24" s="14">
        <f t="shared" si="34"/>
        <v>-0.20011398097022975</v>
      </c>
      <c r="AE24" s="14">
        <f t="shared" si="34"/>
        <v>-0.97717501666031836</v>
      </c>
      <c r="AF24" s="14">
        <f t="shared" si="34"/>
        <v>-0.31063722384753856</v>
      </c>
      <c r="AG24" s="14">
        <f t="shared" si="34"/>
        <v>-2.1848382005244353</v>
      </c>
      <c r="AI24" s="14">
        <f t="shared" ref="AI24:AR24" si="35">AI12/AI$4</f>
        <v>5.7289564039119743E-2</v>
      </c>
      <c r="AJ24" s="14">
        <f t="shared" si="35"/>
        <v>4.9850205197220804E-2</v>
      </c>
      <c r="AK24" s="14">
        <f t="shared" si="35"/>
        <v>3.9125601188558422E-2</v>
      </c>
      <c r="AL24" s="14">
        <f t="shared" si="35"/>
        <v>3.4363372720416042E-2</v>
      </c>
      <c r="AM24" s="14">
        <f t="shared" si="35"/>
        <v>3.5473877734598043E-2</v>
      </c>
      <c r="AN24" s="14">
        <f t="shared" si="35"/>
        <v>2.7680068646899137E-2</v>
      </c>
      <c r="AO24" s="14">
        <f t="shared" si="35"/>
        <v>3.1767515678392762E-2</v>
      </c>
      <c r="AP24" s="14">
        <f t="shared" si="35"/>
        <v>2.6986454817227775E-2</v>
      </c>
      <c r="AQ24" s="14">
        <f t="shared" si="35"/>
        <v>2.7326470509957186E-2</v>
      </c>
      <c r="AR24" s="14">
        <f t="shared" si="35"/>
        <v>2.5704983592999067E-2</v>
      </c>
    </row>
    <row r="26" spans="1:44" x14ac:dyDescent="0.25">
      <c r="B26" t="s">
        <v>1</v>
      </c>
      <c r="D26" t="s">
        <v>2</v>
      </c>
      <c r="F26" t="s">
        <v>4</v>
      </c>
    </row>
    <row r="27" spans="1:44" x14ac:dyDescent="0.25">
      <c r="B27" t="s">
        <v>60</v>
      </c>
      <c r="C27" t="s">
        <v>61</v>
      </c>
      <c r="D27" t="s">
        <v>60</v>
      </c>
      <c r="E27" t="s">
        <v>61</v>
      </c>
      <c r="F27" t="s">
        <v>60</v>
      </c>
      <c r="G27" t="s">
        <v>61</v>
      </c>
    </row>
    <row r="28" spans="1:44" ht="15.75" thickBot="1" x14ac:dyDescent="0.3">
      <c r="A28" s="7" t="s">
        <v>67</v>
      </c>
      <c r="B28" s="15">
        <f t="shared" ref="B28:B36" si="36">(K4-B4)/B4</f>
        <v>2.4313601396867441</v>
      </c>
      <c r="C28" s="14">
        <f t="shared" ref="C28:C36" si="37">(K4/B4)^(1/(K$3-B$3))-1</f>
        <v>0.14682263417086827</v>
      </c>
      <c r="D28" s="15">
        <f t="shared" ref="D28:D36" si="38">(V4-M4)/M4</f>
        <v>2.3594759156879248</v>
      </c>
      <c r="E28" s="14">
        <f t="shared" ref="E28:E36" si="39">(V4/M4)^(1/(V$3-M$3))-1</f>
        <v>0.14412800140361015</v>
      </c>
      <c r="F28" s="15">
        <f t="shared" ref="F28:F36" si="40">(AR4-AI4)/AI4</f>
        <v>2.394919550663746</v>
      </c>
      <c r="G28" s="14">
        <f t="shared" ref="G28:G36" si="41">(AR4/AI4)^(1/(AR$3-AI$3))-1</f>
        <v>0.14546297016131327</v>
      </c>
      <c r="L28" t="s">
        <v>87</v>
      </c>
      <c r="M28" t="s">
        <v>88</v>
      </c>
      <c r="N28" t="s">
        <v>89</v>
      </c>
      <c r="O28" t="s">
        <v>90</v>
      </c>
    </row>
    <row r="29" spans="1:44" ht="15.75" thickBot="1" x14ac:dyDescent="0.3">
      <c r="A29" s="7" t="s">
        <v>14</v>
      </c>
      <c r="B29" s="15">
        <f t="shared" si="36"/>
        <v>0.99483991739756628</v>
      </c>
      <c r="C29" s="14">
        <f t="shared" si="37"/>
        <v>7.9749761193905977E-2</v>
      </c>
      <c r="D29" s="15">
        <f t="shared" si="38"/>
        <v>2.6270195338916147</v>
      </c>
      <c r="E29" s="14">
        <f t="shared" si="39"/>
        <v>0.15391072657710159</v>
      </c>
      <c r="F29" s="15">
        <f t="shared" si="40"/>
        <v>1.8030188327218466</v>
      </c>
      <c r="G29" s="14">
        <f t="shared" si="41"/>
        <v>0.12133718449077335</v>
      </c>
      <c r="K29" s="54" t="s">
        <v>79</v>
      </c>
      <c r="L29" s="6">
        <f>V5/1000</f>
        <v>54.541718604000003</v>
      </c>
      <c r="M29" s="6">
        <f>K5/1000</f>
        <v>30.584898193000001</v>
      </c>
      <c r="N29" s="6">
        <f>AR5/1000</f>
        <v>85.126616796999997</v>
      </c>
      <c r="O29" s="6">
        <f>AG5/1000</f>
        <v>-23.956820410999999</v>
      </c>
    </row>
    <row r="30" spans="1:44" ht="15.75" thickBot="1" x14ac:dyDescent="0.3">
      <c r="A30" s="7" t="s">
        <v>15</v>
      </c>
      <c r="B30" s="15">
        <f t="shared" si="36"/>
        <v>0.99689929877721917</v>
      </c>
      <c r="C30" s="14">
        <f t="shared" si="37"/>
        <v>7.9873558204568207E-2</v>
      </c>
      <c r="D30" s="15">
        <f t="shared" si="38"/>
        <v>2.8174184658237209</v>
      </c>
      <c r="E30" s="14">
        <f t="shared" si="39"/>
        <v>0.1604891531522703</v>
      </c>
      <c r="F30" s="15">
        <f t="shared" si="40"/>
        <v>1.9320557203379243</v>
      </c>
      <c r="G30" s="14">
        <f t="shared" si="41"/>
        <v>0.12695876163725606</v>
      </c>
      <c r="K30" s="55" t="s">
        <v>80</v>
      </c>
      <c r="L30" s="6">
        <f t="shared" ref="L30:L36" si="42">V6/1000</f>
        <v>50.118453234000008</v>
      </c>
      <c r="M30" s="6">
        <f t="shared" ref="M30:M36" si="43">K6/1000</f>
        <v>24.821100726999994</v>
      </c>
      <c r="N30" s="6">
        <f t="shared" ref="N30:N36" si="44">AR6/1000</f>
        <v>74.939553961000001</v>
      </c>
      <c r="O30" s="6">
        <f t="shared" ref="O30:O36" si="45">AG6/1000</f>
        <v>-25.297352507000014</v>
      </c>
    </row>
    <row r="31" spans="1:44" ht="15.75" thickBot="1" x14ac:dyDescent="0.3">
      <c r="A31" s="7" t="s">
        <v>20</v>
      </c>
      <c r="B31" s="15">
        <f t="shared" si="36"/>
        <v>3.5728403300868261</v>
      </c>
      <c r="C31" s="14">
        <f t="shared" si="37"/>
        <v>0.18400627523226065</v>
      </c>
      <c r="D31" s="15">
        <f t="shared" si="38"/>
        <v>5.1990860977843454</v>
      </c>
      <c r="E31" s="14">
        <f t="shared" si="39"/>
        <v>0.22471886504266347</v>
      </c>
      <c r="F31" s="15">
        <f t="shared" si="40"/>
        <v>3.8266629863641759</v>
      </c>
      <c r="G31" s="14">
        <f t="shared" si="41"/>
        <v>0.19113442152097448</v>
      </c>
      <c r="K31" s="55" t="s">
        <v>81</v>
      </c>
      <c r="L31" s="6">
        <f t="shared" si="42"/>
        <v>53.392146683000007</v>
      </c>
      <c r="M31" s="6">
        <f t="shared" si="43"/>
        <v>212.95772065399996</v>
      </c>
      <c r="N31" s="6">
        <f t="shared" si="44"/>
        <v>266.34986733699998</v>
      </c>
      <c r="O31" s="6">
        <f t="shared" si="45"/>
        <v>159.56557397099994</v>
      </c>
    </row>
    <row r="32" spans="1:44" ht="15.75" thickBot="1" x14ac:dyDescent="0.3">
      <c r="A32" s="7" t="s">
        <v>16</v>
      </c>
      <c r="B32" s="15">
        <f t="shared" si="36"/>
        <v>3.6033867366346932</v>
      </c>
      <c r="C32" s="14">
        <f t="shared" si="37"/>
        <v>0.18488246810279096</v>
      </c>
      <c r="D32" s="15">
        <f t="shared" si="38"/>
        <v>5.4605317861058351</v>
      </c>
      <c r="E32" s="14">
        <f t="shared" si="39"/>
        <v>0.23035321237500117</v>
      </c>
      <c r="F32" s="15">
        <f t="shared" si="40"/>
        <v>3.8665256815734454</v>
      </c>
      <c r="G32" s="14">
        <f t="shared" si="41"/>
        <v>0.19222347489465896</v>
      </c>
      <c r="K32" s="55" t="s">
        <v>82</v>
      </c>
      <c r="L32" s="6">
        <f t="shared" si="42"/>
        <v>46.825175635000001</v>
      </c>
      <c r="M32" s="6">
        <f t="shared" si="43"/>
        <v>202.11263343600007</v>
      </c>
      <c r="N32" s="6">
        <f t="shared" si="44"/>
        <v>248.93780907100006</v>
      </c>
      <c r="O32" s="6">
        <f t="shared" si="45"/>
        <v>155.28745780100007</v>
      </c>
    </row>
    <row r="33" spans="1:15" ht="15.75" thickBot="1" x14ac:dyDescent="0.3">
      <c r="A33" s="7" t="s">
        <v>21</v>
      </c>
      <c r="B33" s="15">
        <f t="shared" si="36"/>
        <v>1.0126171639762851</v>
      </c>
      <c r="C33" s="14">
        <f t="shared" si="37"/>
        <v>8.0814696309880141E-2</v>
      </c>
      <c r="D33" s="15">
        <f t="shared" si="38"/>
        <v>1.8974277657368339</v>
      </c>
      <c r="E33" s="14">
        <f t="shared" si="39"/>
        <v>0.12547210467579095</v>
      </c>
      <c r="F33" s="15">
        <f t="shared" si="40"/>
        <v>1.6646422677852515</v>
      </c>
      <c r="G33" s="14">
        <f t="shared" si="41"/>
        <v>0.11504709994794848</v>
      </c>
      <c r="K33" s="55" t="s">
        <v>83</v>
      </c>
      <c r="L33" s="6">
        <f t="shared" si="42"/>
        <v>175.50542715299991</v>
      </c>
      <c r="M33" s="6">
        <f t="shared" si="43"/>
        <v>43.524191197</v>
      </c>
      <c r="N33" s="6">
        <f t="shared" si="44"/>
        <v>219.02961834999991</v>
      </c>
      <c r="O33" s="6">
        <f t="shared" si="45"/>
        <v>-131.98123595599989</v>
      </c>
    </row>
    <row r="34" spans="1:15" ht="15.75" thickBot="1" x14ac:dyDescent="0.3">
      <c r="A34" s="7" t="s">
        <v>18</v>
      </c>
      <c r="B34" s="15">
        <f t="shared" si="36"/>
        <v>1.5755906545770206</v>
      </c>
      <c r="C34" s="14">
        <f t="shared" si="37"/>
        <v>0.11084376640388149</v>
      </c>
      <c r="D34" s="15">
        <f t="shared" si="38"/>
        <v>1.8145953895339235</v>
      </c>
      <c r="E34" s="14">
        <f t="shared" si="39"/>
        <v>0.121850815536932</v>
      </c>
      <c r="F34" s="15">
        <f t="shared" si="40"/>
        <v>1.7815710462771785</v>
      </c>
      <c r="G34" s="14">
        <f t="shared" si="41"/>
        <v>0.120380581520664</v>
      </c>
      <c r="K34" s="55" t="s">
        <v>84</v>
      </c>
      <c r="L34" s="6">
        <f t="shared" si="42"/>
        <v>80.848260017000001</v>
      </c>
      <c r="M34" s="6">
        <f t="shared" si="43"/>
        <v>11.861506641</v>
      </c>
      <c r="N34" s="6">
        <f t="shared" si="44"/>
        <v>92.709766658000007</v>
      </c>
      <c r="O34" s="6">
        <f t="shared" si="45"/>
        <v>-68.98675337600001</v>
      </c>
    </row>
    <row r="35" spans="1:15" ht="15.75" thickBot="1" x14ac:dyDescent="0.3">
      <c r="A35" s="7" t="s">
        <v>22</v>
      </c>
      <c r="B35" s="15">
        <f t="shared" si="36"/>
        <v>0.60439299974167193</v>
      </c>
      <c r="C35" s="14">
        <f t="shared" si="37"/>
        <v>5.3931309623420187E-2</v>
      </c>
      <c r="D35" s="15">
        <f t="shared" si="38"/>
        <v>1.157792747329168</v>
      </c>
      <c r="E35" s="14">
        <f t="shared" si="39"/>
        <v>8.921143504206519E-2</v>
      </c>
      <c r="F35" s="15">
        <f t="shared" si="40"/>
        <v>1.0707405398049024</v>
      </c>
      <c r="G35" s="14">
        <f t="shared" si="41"/>
        <v>8.4239128448227341E-2</v>
      </c>
      <c r="K35" s="55" t="s">
        <v>85</v>
      </c>
      <c r="L35" s="6">
        <f t="shared" si="42"/>
        <v>13.654823045999999</v>
      </c>
      <c r="M35" s="6">
        <f t="shared" si="43"/>
        <v>1.8952094110000004</v>
      </c>
      <c r="N35" s="6">
        <f t="shared" si="44"/>
        <v>15.550032456999999</v>
      </c>
      <c r="O35" s="6">
        <f t="shared" si="45"/>
        <v>-11.759613634999999</v>
      </c>
    </row>
    <row r="36" spans="1:15" ht="15.75" thickBot="1" x14ac:dyDescent="0.3">
      <c r="A36" s="7" t="s">
        <v>19</v>
      </c>
      <c r="B36" s="15">
        <f t="shared" si="36"/>
        <v>0.2365166199388988</v>
      </c>
      <c r="C36" s="14">
        <f t="shared" si="37"/>
        <v>2.3869108107958725E-2</v>
      </c>
      <c r="D36" s="15">
        <f t="shared" si="38"/>
        <v>1.5881831008243601</v>
      </c>
      <c r="E36" s="14">
        <f t="shared" si="39"/>
        <v>0.11144591254826963</v>
      </c>
      <c r="F36" s="15">
        <f t="shared" si="40"/>
        <v>0.52325040019110969</v>
      </c>
      <c r="G36" s="14">
        <f t="shared" si="41"/>
        <v>4.7871243617657155E-2</v>
      </c>
      <c r="K36" s="55" t="s">
        <v>86</v>
      </c>
      <c r="L36" s="6">
        <f t="shared" si="42"/>
        <v>5.3937648470000008</v>
      </c>
      <c r="M36" s="6">
        <f t="shared" si="43"/>
        <v>9.5706243849999986</v>
      </c>
      <c r="N36" s="6">
        <f t="shared" si="44"/>
        <v>14.964389232</v>
      </c>
      <c r="O36" s="6">
        <f t="shared" si="45"/>
        <v>4.1768595379999987</v>
      </c>
    </row>
    <row r="38" spans="1:15" x14ac:dyDescent="0.25">
      <c r="A38" s="3" t="str">
        <f>A1</f>
        <v>CEN-SAD</v>
      </c>
    </row>
    <row r="39" spans="1:15" x14ac:dyDescent="0.25">
      <c r="A39" s="18"/>
      <c r="B39" s="64" t="s">
        <v>63</v>
      </c>
      <c r="C39" s="64"/>
      <c r="D39" s="64"/>
      <c r="E39" s="64"/>
      <c r="F39" s="64" t="s">
        <v>64</v>
      </c>
      <c r="G39" s="64"/>
      <c r="H39" s="64"/>
      <c r="I39" s="64"/>
      <c r="J39" s="64" t="s">
        <v>4</v>
      </c>
      <c r="K39" s="64"/>
      <c r="L39" s="64"/>
      <c r="M39" s="19" t="s">
        <v>3</v>
      </c>
    </row>
    <row r="40" spans="1:15" ht="38.25" x14ac:dyDescent="0.25">
      <c r="A40" s="29" t="s">
        <v>70</v>
      </c>
      <c r="B40" s="21">
        <v>2003</v>
      </c>
      <c r="C40" s="21">
        <v>2012</v>
      </c>
      <c r="D40" s="29" t="s">
        <v>94</v>
      </c>
      <c r="E40" s="21" t="s">
        <v>66</v>
      </c>
      <c r="F40" s="21">
        <v>2003</v>
      </c>
      <c r="G40" s="21">
        <v>2012</v>
      </c>
      <c r="H40" s="29" t="s">
        <v>94</v>
      </c>
      <c r="I40" s="21" t="s">
        <v>66</v>
      </c>
      <c r="J40" s="21">
        <v>2012</v>
      </c>
      <c r="K40" s="29" t="s">
        <v>95</v>
      </c>
      <c r="L40" s="21" t="s">
        <v>66</v>
      </c>
      <c r="M40" s="21">
        <v>2012</v>
      </c>
    </row>
    <row r="41" spans="1:15" x14ac:dyDescent="0.25">
      <c r="A41" s="22" t="s">
        <v>69</v>
      </c>
      <c r="B41" s="23">
        <f t="shared" ref="B41:B49" si="46">B4</f>
        <v>84550.629241000017</v>
      </c>
      <c r="C41" s="23">
        <f t="shared" ref="C41:C49" si="47">K4</f>
        <v>290123.65896299994</v>
      </c>
      <c r="D41" s="24"/>
      <c r="E41" s="25">
        <f t="shared" ref="E41:E49" si="48">C28</f>
        <v>0.14682263417086827</v>
      </c>
      <c r="F41" s="23">
        <f t="shared" ref="F41:F49" si="49">M4</f>
        <v>86928.858563999995</v>
      </c>
      <c r="G41" s="23">
        <f t="shared" ref="G41:G49" si="50">V4</f>
        <v>292035.406724</v>
      </c>
      <c r="H41" s="24"/>
      <c r="I41" s="25">
        <f t="shared" ref="I41:I49" si="51">E28</f>
        <v>0.14412800140361015</v>
      </c>
      <c r="J41" s="23">
        <f t="shared" ref="J41:J49" si="52">AR4</f>
        <v>582159.06568699994</v>
      </c>
      <c r="K41" s="24"/>
      <c r="L41" s="25">
        <f t="shared" ref="L41:L49" si="53">G28</f>
        <v>0.14546297016131327</v>
      </c>
      <c r="M41" s="23">
        <f t="shared" ref="M41:M49" si="54">AG4</f>
        <v>-1911.7477610000642</v>
      </c>
    </row>
    <row r="42" spans="1:15" x14ac:dyDescent="0.25">
      <c r="A42" s="28" t="s">
        <v>14</v>
      </c>
      <c r="B42" s="23">
        <f t="shared" si="46"/>
        <v>15332.006305999997</v>
      </c>
      <c r="C42" s="23">
        <f t="shared" si="47"/>
        <v>30584.898193000001</v>
      </c>
      <c r="D42" s="24">
        <f t="shared" ref="D42:D49" si="55">K17</f>
        <v>0.10542021392643665</v>
      </c>
      <c r="E42" s="25">
        <f t="shared" si="48"/>
        <v>7.9749761193905977E-2</v>
      </c>
      <c r="F42" s="23">
        <f t="shared" si="49"/>
        <v>15037.613691999999</v>
      </c>
      <c r="G42" s="23">
        <f t="shared" si="50"/>
        <v>54541.718604000002</v>
      </c>
      <c r="H42" s="24">
        <f t="shared" ref="H42:H49" si="56">V17</f>
        <v>0.18676406130283676</v>
      </c>
      <c r="I42" s="25">
        <f t="shared" si="51"/>
        <v>0.15391072657710159</v>
      </c>
      <c r="J42" s="23">
        <f t="shared" si="52"/>
        <v>85126.616796999995</v>
      </c>
      <c r="K42" s="24">
        <f t="shared" ref="K42:K49" si="57">AR17</f>
        <v>0.14622569983779768</v>
      </c>
      <c r="L42" s="25">
        <f t="shared" si="53"/>
        <v>0.12133718449077335</v>
      </c>
      <c r="M42" s="23">
        <f t="shared" si="54"/>
        <v>-23956.820411000001</v>
      </c>
    </row>
    <row r="43" spans="1:15" x14ac:dyDescent="0.25">
      <c r="A43" s="28" t="s">
        <v>15</v>
      </c>
      <c r="B43" s="23">
        <f t="shared" si="46"/>
        <v>12429.820944000001</v>
      </c>
      <c r="C43" s="23">
        <f t="shared" si="47"/>
        <v>24821.100726999994</v>
      </c>
      <c r="D43" s="24">
        <f t="shared" si="55"/>
        <v>8.5553521611160574E-2</v>
      </c>
      <c r="E43" s="25">
        <f t="shared" si="48"/>
        <v>7.9873558204568207E-2</v>
      </c>
      <c r="F43" s="23">
        <f t="shared" si="49"/>
        <v>13128.886361999999</v>
      </c>
      <c r="G43" s="23">
        <f t="shared" si="50"/>
        <v>50118.453234000008</v>
      </c>
      <c r="H43" s="24">
        <f t="shared" si="56"/>
        <v>0.17161772880973472</v>
      </c>
      <c r="I43" s="25">
        <f t="shared" si="51"/>
        <v>0.1604891531522703</v>
      </c>
      <c r="J43" s="23">
        <f t="shared" si="52"/>
        <v>74939.553960999998</v>
      </c>
      <c r="K43" s="24">
        <f t="shared" si="57"/>
        <v>0.12872693801060128</v>
      </c>
      <c r="L43" s="25">
        <f t="shared" si="53"/>
        <v>0.12695876163725606</v>
      </c>
      <c r="M43" s="23">
        <f t="shared" si="54"/>
        <v>-25297.352507000014</v>
      </c>
    </row>
    <row r="44" spans="1:15" x14ac:dyDescent="0.25">
      <c r="A44" s="28" t="s">
        <v>20</v>
      </c>
      <c r="B44" s="23">
        <f t="shared" si="46"/>
        <v>46570.119505999995</v>
      </c>
      <c r="C44" s="23">
        <f t="shared" si="47"/>
        <v>212957.72065399995</v>
      </c>
      <c r="D44" s="24">
        <f t="shared" si="55"/>
        <v>0.7340239724508606</v>
      </c>
      <c r="E44" s="25">
        <f t="shared" si="48"/>
        <v>0.18400627523226065</v>
      </c>
      <c r="F44" s="23">
        <f t="shared" si="49"/>
        <v>8612.9061350000011</v>
      </c>
      <c r="G44" s="23">
        <f t="shared" si="50"/>
        <v>53392.146683000006</v>
      </c>
      <c r="H44" s="24">
        <f t="shared" si="56"/>
        <v>0.18282764847572211</v>
      </c>
      <c r="I44" s="25">
        <f t="shared" si="51"/>
        <v>0.22471886504266347</v>
      </c>
      <c r="J44" s="23">
        <f t="shared" si="52"/>
        <v>266349.86733699997</v>
      </c>
      <c r="K44" s="24">
        <f t="shared" si="57"/>
        <v>0.45752077573967387</v>
      </c>
      <c r="L44" s="25">
        <f t="shared" si="53"/>
        <v>0.19113442152097448</v>
      </c>
      <c r="M44" s="23">
        <f t="shared" si="54"/>
        <v>159565.57397099995</v>
      </c>
    </row>
    <row r="45" spans="1:15" x14ac:dyDescent="0.25">
      <c r="A45" s="28" t="s">
        <v>16</v>
      </c>
      <c r="B45" s="23">
        <f t="shared" si="46"/>
        <v>43905.20392900001</v>
      </c>
      <c r="C45" s="23">
        <f t="shared" si="47"/>
        <v>202112.63343600006</v>
      </c>
      <c r="D45" s="24">
        <f t="shared" si="55"/>
        <v>0.69664305957817763</v>
      </c>
      <c r="E45" s="25">
        <f t="shared" si="48"/>
        <v>0.18488246810279096</v>
      </c>
      <c r="F45" s="23">
        <f t="shared" si="49"/>
        <v>7247.8825559999996</v>
      </c>
      <c r="G45" s="23">
        <f t="shared" si="50"/>
        <v>46825.175635</v>
      </c>
      <c r="H45" s="24">
        <f t="shared" si="56"/>
        <v>0.16034074826842501</v>
      </c>
      <c r="I45" s="25">
        <f t="shared" si="51"/>
        <v>0.23035321237500117</v>
      </c>
      <c r="J45" s="23">
        <f t="shared" si="52"/>
        <v>248937.80907100005</v>
      </c>
      <c r="K45" s="24">
        <f t="shared" si="57"/>
        <v>0.42761132436756111</v>
      </c>
      <c r="L45" s="25">
        <f t="shared" si="53"/>
        <v>0.19222347489465896</v>
      </c>
      <c r="M45" s="23">
        <f t="shared" si="54"/>
        <v>155287.45780100007</v>
      </c>
    </row>
    <row r="46" spans="1:15" x14ac:dyDescent="0.25">
      <c r="A46" s="28" t="s">
        <v>21</v>
      </c>
      <c r="B46" s="23">
        <f t="shared" si="46"/>
        <v>21625.668297</v>
      </c>
      <c r="C46" s="23">
        <f t="shared" si="47"/>
        <v>43524.191197</v>
      </c>
      <c r="D46" s="24">
        <f t="shared" si="55"/>
        <v>0.15001944809523696</v>
      </c>
      <c r="E46" s="25">
        <f t="shared" si="48"/>
        <v>8.0814696309880141E-2</v>
      </c>
      <c r="F46" s="23">
        <f t="shared" si="49"/>
        <v>60572.839546999989</v>
      </c>
      <c r="G46" s="23">
        <f t="shared" si="50"/>
        <v>175505.42715299991</v>
      </c>
      <c r="H46" s="24">
        <f t="shared" si="56"/>
        <v>0.60097311186266011</v>
      </c>
      <c r="I46" s="25">
        <f t="shared" si="51"/>
        <v>0.12547210467579095</v>
      </c>
      <c r="J46" s="23">
        <f t="shared" si="52"/>
        <v>219029.61834999992</v>
      </c>
      <c r="K46" s="24">
        <f t="shared" si="57"/>
        <v>0.37623672164501176</v>
      </c>
      <c r="L46" s="25">
        <f t="shared" si="53"/>
        <v>0.11504709994794848</v>
      </c>
      <c r="M46" s="23">
        <f t="shared" si="54"/>
        <v>-131981.2359559999</v>
      </c>
    </row>
    <row r="47" spans="1:15" x14ac:dyDescent="0.25">
      <c r="A47" s="28" t="s">
        <v>18</v>
      </c>
      <c r="B47" s="23">
        <f t="shared" si="46"/>
        <v>4605.3539680000004</v>
      </c>
      <c r="C47" s="23">
        <f t="shared" si="47"/>
        <v>11861.506641</v>
      </c>
      <c r="D47" s="24">
        <f t="shared" si="55"/>
        <v>4.0884313548908889E-2</v>
      </c>
      <c r="E47" s="25">
        <f t="shared" si="48"/>
        <v>0.11084376640388149</v>
      </c>
      <c r="F47" s="23">
        <f t="shared" si="49"/>
        <v>28724.647357000002</v>
      </c>
      <c r="G47" s="23">
        <f t="shared" si="50"/>
        <v>80848.260017000008</v>
      </c>
      <c r="H47" s="24">
        <f t="shared" si="56"/>
        <v>0.27684403382432654</v>
      </c>
      <c r="I47" s="25">
        <f t="shared" si="51"/>
        <v>0.121850815536932</v>
      </c>
      <c r="J47" s="23">
        <f t="shared" si="52"/>
        <v>92709.766658000008</v>
      </c>
      <c r="K47" s="24">
        <f t="shared" si="57"/>
        <v>0.15925160685867559</v>
      </c>
      <c r="L47" s="25">
        <f t="shared" si="53"/>
        <v>0.120380581520664</v>
      </c>
      <c r="M47" s="23">
        <f t="shared" si="54"/>
        <v>-68986.753376000008</v>
      </c>
    </row>
    <row r="48" spans="1:15" x14ac:dyDescent="0.25">
      <c r="A48" s="28" t="s">
        <v>22</v>
      </c>
      <c r="B48" s="23">
        <f t="shared" si="46"/>
        <v>1181.2625779999998</v>
      </c>
      <c r="C48" s="23">
        <f t="shared" si="47"/>
        <v>1895.2094110000005</v>
      </c>
      <c r="D48" s="24">
        <f t="shared" si="55"/>
        <v>6.5324193751523738E-3</v>
      </c>
      <c r="E48" s="25">
        <f t="shared" si="48"/>
        <v>5.3931309623420187E-2</v>
      </c>
      <c r="F48" s="23">
        <f t="shared" si="49"/>
        <v>6328.143916</v>
      </c>
      <c r="G48" s="23">
        <f t="shared" si="50"/>
        <v>13654.823046</v>
      </c>
      <c r="H48" s="24">
        <f t="shared" si="56"/>
        <v>4.6757423009686792E-2</v>
      </c>
      <c r="I48" s="25">
        <f t="shared" si="51"/>
        <v>8.921143504206519E-2</v>
      </c>
      <c r="J48" s="23">
        <f t="shared" si="52"/>
        <v>15550.032456999999</v>
      </c>
      <c r="K48" s="24">
        <f t="shared" si="57"/>
        <v>2.6710968485304899E-2</v>
      </c>
      <c r="L48" s="25">
        <f t="shared" si="53"/>
        <v>8.4239128448227341E-2</v>
      </c>
      <c r="M48" s="23">
        <f t="shared" si="54"/>
        <v>-11759.613635</v>
      </c>
    </row>
    <row r="49" spans="1:13" x14ac:dyDescent="0.25">
      <c r="A49" s="28" t="s">
        <v>19</v>
      </c>
      <c r="B49" s="23">
        <f t="shared" si="46"/>
        <v>7739.9884730000003</v>
      </c>
      <c r="C49" s="23">
        <f t="shared" si="47"/>
        <v>9570.6243849999992</v>
      </c>
      <c r="D49" s="24">
        <f t="shared" si="55"/>
        <v>3.2988086594552983E-2</v>
      </c>
      <c r="E49" s="25">
        <f t="shared" si="48"/>
        <v>2.3869108107958725E-2</v>
      </c>
      <c r="F49" s="23">
        <f t="shared" si="49"/>
        <v>2083.9966249999998</v>
      </c>
      <c r="G49" s="23">
        <f t="shared" si="50"/>
        <v>5393.7648470000004</v>
      </c>
      <c r="H49" s="24">
        <f t="shared" si="56"/>
        <v>1.8469557878293841E-2</v>
      </c>
      <c r="I49" s="25">
        <f t="shared" si="51"/>
        <v>0.11144591254826963</v>
      </c>
      <c r="J49" s="23">
        <f t="shared" si="52"/>
        <v>14964.389232</v>
      </c>
      <c r="K49" s="24">
        <f t="shared" si="57"/>
        <v>2.5704983592999067E-2</v>
      </c>
      <c r="L49" s="25">
        <f t="shared" si="53"/>
        <v>4.7871243617657155E-2</v>
      </c>
      <c r="M49" s="23">
        <f t="shared" si="54"/>
        <v>4176.8595379999988</v>
      </c>
    </row>
  </sheetData>
  <mergeCells count="3">
    <mergeCell ref="B39:E39"/>
    <mergeCell ref="F39:I39"/>
    <mergeCell ref="J39:L39"/>
  </mergeCells>
  <phoneticPr fontId="13" type="noConversion"/>
  <pageMargins left="0.7" right="0.7" top="0.75" bottom="0.75" header="0.3" footer="0.3"/>
  <pageSetup paperSize="9" orientation="portrait" horizontalDpi="0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R49"/>
  <sheetViews>
    <sheetView topLeftCell="A10" zoomScale="85" workbookViewId="0">
      <selection activeCell="B40" sqref="B40:M40"/>
    </sheetView>
  </sheetViews>
  <sheetFormatPr defaultRowHeight="15" x14ac:dyDescent="0.25"/>
  <cols>
    <col min="1" max="1" width="29.85546875" customWidth="1"/>
  </cols>
  <sheetData>
    <row r="1" spans="1:44" x14ac:dyDescent="0.25">
      <c r="A1" s="6" t="str">
        <f>'INPUT by REC'!A27</f>
        <v>COMESA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x14ac:dyDescent="0.25">
      <c r="A2" s="6"/>
      <c r="B2" s="6" t="str">
        <f>'INPUT by REC'!B28</f>
        <v>Export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tr">
        <f>'INPUT by REC'!M28</f>
        <v>Import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tr">
        <f>'INPUT by REC'!X28</f>
        <v>Balance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 t="str">
        <f>'INPUT by REC'!AI28</f>
        <v>Trade</v>
      </c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x14ac:dyDescent="0.25">
      <c r="A3" s="6"/>
      <c r="B3" s="6">
        <f>'INPUT by REC'!B29</f>
        <v>2003</v>
      </c>
      <c r="C3" s="6">
        <f>'INPUT by REC'!C29</f>
        <v>2004</v>
      </c>
      <c r="D3" s="6">
        <f>'INPUT by REC'!D29</f>
        <v>2005</v>
      </c>
      <c r="E3" s="6">
        <f>'INPUT by REC'!E29</f>
        <v>2006</v>
      </c>
      <c r="F3" s="6">
        <f>'INPUT by REC'!F29</f>
        <v>2007</v>
      </c>
      <c r="G3" s="6">
        <f>'INPUT by REC'!G29</f>
        <v>2008</v>
      </c>
      <c r="H3" s="6">
        <f>'INPUT by REC'!H29</f>
        <v>2009</v>
      </c>
      <c r="I3" s="6">
        <f>'INPUT by REC'!I29</f>
        <v>2010</v>
      </c>
      <c r="J3" s="6">
        <f>'INPUT by REC'!J29</f>
        <v>2011</v>
      </c>
      <c r="K3" s="6">
        <f>'INPUT by REC'!K29</f>
        <v>2012</v>
      </c>
      <c r="L3" s="6"/>
      <c r="M3" s="6">
        <f>'INPUT by REC'!M29</f>
        <v>2003</v>
      </c>
      <c r="N3" s="6">
        <f>'INPUT by REC'!N29</f>
        <v>2004</v>
      </c>
      <c r="O3" s="6">
        <f>'INPUT by REC'!O29</f>
        <v>2005</v>
      </c>
      <c r="P3" s="6">
        <f>'INPUT by REC'!P29</f>
        <v>2006</v>
      </c>
      <c r="Q3" s="6">
        <f>'INPUT by REC'!Q29</f>
        <v>2007</v>
      </c>
      <c r="R3" s="6">
        <f>'INPUT by REC'!R29</f>
        <v>2008</v>
      </c>
      <c r="S3" s="6">
        <f>'INPUT by REC'!S29</f>
        <v>2009</v>
      </c>
      <c r="T3" s="6">
        <f>'INPUT by REC'!T29</f>
        <v>2010</v>
      </c>
      <c r="U3" s="6">
        <f>'INPUT by REC'!U29</f>
        <v>2011</v>
      </c>
      <c r="V3" s="6">
        <f>'INPUT by REC'!V29</f>
        <v>2012</v>
      </c>
      <c r="W3" s="6"/>
      <c r="X3" s="6">
        <f>'INPUT by REC'!X29</f>
        <v>2003</v>
      </c>
      <c r="Y3" s="6">
        <f>'INPUT by REC'!Y29</f>
        <v>2004</v>
      </c>
      <c r="Z3" s="6">
        <f>'INPUT by REC'!Z29</f>
        <v>2005</v>
      </c>
      <c r="AA3" s="6">
        <f>'INPUT by REC'!AA29</f>
        <v>2006</v>
      </c>
      <c r="AB3" s="6">
        <f>'INPUT by REC'!AB29</f>
        <v>2007</v>
      </c>
      <c r="AC3" s="6">
        <f>'INPUT by REC'!AC29</f>
        <v>2008</v>
      </c>
      <c r="AD3" s="6">
        <f>'INPUT by REC'!AD29</f>
        <v>2009</v>
      </c>
      <c r="AE3" s="6">
        <f>'INPUT by REC'!AE29</f>
        <v>2010</v>
      </c>
      <c r="AF3" s="6">
        <f>'INPUT by REC'!AF29</f>
        <v>2011</v>
      </c>
      <c r="AG3" s="6">
        <f>'INPUT by REC'!AG29</f>
        <v>2012</v>
      </c>
      <c r="AH3" s="6"/>
      <c r="AI3" s="6">
        <f>'INPUT by REC'!AI29</f>
        <v>2003</v>
      </c>
      <c r="AJ3" s="6">
        <f>'INPUT by REC'!AJ29</f>
        <v>2004</v>
      </c>
      <c r="AK3" s="6">
        <f>'INPUT by REC'!AK29</f>
        <v>2005</v>
      </c>
      <c r="AL3" s="6">
        <f>'INPUT by REC'!AL29</f>
        <v>2006</v>
      </c>
      <c r="AM3" s="6">
        <f>'INPUT by REC'!AM29</f>
        <v>2007</v>
      </c>
      <c r="AN3" s="6">
        <f>'INPUT by REC'!AN29</f>
        <v>2008</v>
      </c>
      <c r="AO3" s="6">
        <f>'INPUT by REC'!AO29</f>
        <v>2009</v>
      </c>
      <c r="AP3" s="6">
        <f>'INPUT by REC'!AP29</f>
        <v>2010</v>
      </c>
      <c r="AQ3" s="6">
        <f>'INPUT by REC'!AQ29</f>
        <v>2011</v>
      </c>
      <c r="AR3" s="6">
        <f>'INPUT by REC'!AR29</f>
        <v>2012</v>
      </c>
    </row>
    <row r="4" spans="1:44" s="6" customFormat="1" x14ac:dyDescent="0.25">
      <c r="A4" s="6" t="str">
        <f>'INPUT by REC'!A30</f>
        <v>Total Trade</v>
      </c>
      <c r="B4" s="6">
        <f>'INPUT by REC'!B30</f>
        <v>37765.574850999998</v>
      </c>
      <c r="C4" s="6">
        <f>'INPUT by REC'!C30</f>
        <v>49975.556312000008</v>
      </c>
      <c r="D4" s="6">
        <f>'INPUT by REC'!D30</f>
        <v>65846.55793699999</v>
      </c>
      <c r="E4" s="6">
        <f>'INPUT by REC'!E30</f>
        <v>84910.356442000018</v>
      </c>
      <c r="F4" s="6">
        <f>'INPUT by REC'!F30</f>
        <v>99001.035669000004</v>
      </c>
      <c r="G4" s="6">
        <f>'INPUT by REC'!G30</f>
        <v>130190.13003200002</v>
      </c>
      <c r="H4" s="6">
        <f>'INPUT by REC'!H30</f>
        <v>90660.076520999995</v>
      </c>
      <c r="I4" s="6">
        <f>'INPUT by REC'!I30</f>
        <v>113306.48554100002</v>
      </c>
      <c r="J4" s="6">
        <f>'INPUT by REC'!J30</f>
        <v>94627.279653000005</v>
      </c>
      <c r="K4" s="6">
        <f>'INPUT by REC'!K30</f>
        <v>132453.78475600001</v>
      </c>
      <c r="M4" s="6">
        <f>'INPUT by REC'!M30</f>
        <v>40014.657954000002</v>
      </c>
      <c r="N4" s="6">
        <f>'INPUT by REC'!N30</f>
        <v>48959.462299000006</v>
      </c>
      <c r="O4" s="6">
        <f>'INPUT by REC'!O30</f>
        <v>62028.049803999995</v>
      </c>
      <c r="P4" s="6">
        <f>'INPUT by REC'!P30</f>
        <v>76981.716745999991</v>
      </c>
      <c r="Q4" s="6">
        <f>'INPUT by REC'!Q30</f>
        <v>90452.561566999997</v>
      </c>
      <c r="R4" s="6">
        <f>'INPUT by REC'!R30</f>
        <v>114053.52151899999</v>
      </c>
      <c r="S4" s="6">
        <f>'INPUT by REC'!S30</f>
        <v>106799.33724600002</v>
      </c>
      <c r="T4" s="6">
        <f>'INPUT by REC'!T30</f>
        <v>122539.12204600002</v>
      </c>
      <c r="U4" s="6">
        <f>'INPUT by REC'!U30</f>
        <v>118419.16369900001</v>
      </c>
      <c r="V4" s="6">
        <f>'INPUT by REC'!V30</f>
        <v>138274.06568299999</v>
      </c>
      <c r="X4" s="6">
        <f>'INPUT by REC'!X30</f>
        <v>-2249.0831030000045</v>
      </c>
      <c r="Y4" s="6">
        <f>'INPUT by REC'!Y30</f>
        <v>1016.0940130000017</v>
      </c>
      <c r="Z4" s="6">
        <f>'INPUT by REC'!Z30</f>
        <v>3818.5081329999957</v>
      </c>
      <c r="AA4" s="6">
        <f>'INPUT by REC'!AA30</f>
        <v>7928.6396960000275</v>
      </c>
      <c r="AB4" s="6">
        <f>'INPUT by REC'!AB30</f>
        <v>8548.4741020000074</v>
      </c>
      <c r="AC4" s="6">
        <f>'INPUT by REC'!AC30</f>
        <v>16136.608513000028</v>
      </c>
      <c r="AD4" s="6">
        <f>'INPUT by REC'!AD30</f>
        <v>-16139.260725000029</v>
      </c>
      <c r="AE4" s="6">
        <f>'INPUT by REC'!AE30</f>
        <v>-9232.6365050000022</v>
      </c>
      <c r="AF4" s="6">
        <f>'INPUT by REC'!AF30</f>
        <v>-23791.884046000006</v>
      </c>
      <c r="AG4" s="6">
        <f>'INPUT by REC'!AG30</f>
        <v>-5820.2809269999852</v>
      </c>
      <c r="AI4" s="6">
        <f>'INPUT by REC'!AI30</f>
        <v>77780.232805000007</v>
      </c>
      <c r="AJ4" s="6">
        <f>'INPUT by REC'!AJ30</f>
        <v>98935.018611000007</v>
      </c>
      <c r="AK4" s="6">
        <f>'INPUT by REC'!AK30</f>
        <v>127874.60774099999</v>
      </c>
      <c r="AL4" s="6">
        <f>'INPUT by REC'!AL30</f>
        <v>161892.07318800001</v>
      </c>
      <c r="AM4" s="6">
        <f>'INPUT by REC'!AM30</f>
        <v>189453.597236</v>
      </c>
      <c r="AN4" s="6">
        <f>'INPUT by REC'!AN30</f>
        <v>244243.65155100002</v>
      </c>
      <c r="AO4" s="6">
        <f>'INPUT by REC'!AO30</f>
        <v>197459.41376700002</v>
      </c>
      <c r="AP4" s="6">
        <f>'INPUT by REC'!AP30</f>
        <v>235845.60758700003</v>
      </c>
      <c r="AQ4" s="6">
        <f>'INPUT by REC'!AQ30</f>
        <v>213046.44335200003</v>
      </c>
      <c r="AR4" s="6">
        <f>'INPUT by REC'!AR30</f>
        <v>270727.850439</v>
      </c>
    </row>
    <row r="5" spans="1:44" s="6" customFormat="1" x14ac:dyDescent="0.25">
      <c r="A5" s="6" t="str">
        <f>'INPUT by REC'!A31</f>
        <v>Agricultural products</v>
      </c>
      <c r="B5" s="6">
        <f>'INPUT by REC'!B31</f>
        <v>7647.0380520000008</v>
      </c>
      <c r="C5" s="6">
        <f>'INPUT by REC'!C31</f>
        <v>8601.0762950000008</v>
      </c>
      <c r="D5" s="6">
        <f>'INPUT by REC'!D31</f>
        <v>9345.2635390000014</v>
      </c>
      <c r="E5" s="6">
        <f>'INPUT by REC'!E31</f>
        <v>9661.5222639999993</v>
      </c>
      <c r="F5" s="6">
        <f>'INPUT by REC'!F31</f>
        <v>11617.699708</v>
      </c>
      <c r="G5" s="6">
        <f>'INPUT by REC'!G31</f>
        <v>12911.049536</v>
      </c>
      <c r="H5" s="6">
        <f>'INPUT by REC'!H31</f>
        <v>12429.969076000003</v>
      </c>
      <c r="I5" s="6">
        <f>'INPUT by REC'!I31</f>
        <v>13775.183992000002</v>
      </c>
      <c r="J5" s="6">
        <f>'INPUT by REC'!J31</f>
        <v>15858.089103</v>
      </c>
      <c r="K5" s="6">
        <f>'INPUT by REC'!K31</f>
        <v>15926.293361000002</v>
      </c>
      <c r="M5" s="6">
        <f>'INPUT by REC'!M31</f>
        <v>7841.8123699999996</v>
      </c>
      <c r="N5" s="6">
        <f>'INPUT by REC'!N31</f>
        <v>8797.4951819999987</v>
      </c>
      <c r="O5" s="6">
        <f>'INPUT by REC'!O31</f>
        <v>9984.0836639999998</v>
      </c>
      <c r="P5" s="6">
        <f>'INPUT by REC'!P31</f>
        <v>11628.423460000004</v>
      </c>
      <c r="Q5" s="6">
        <f>'INPUT by REC'!Q31</f>
        <v>15379.136019000003</v>
      </c>
      <c r="R5" s="6">
        <f>'INPUT by REC'!R31</f>
        <v>20420.603120999993</v>
      </c>
      <c r="S5" s="6">
        <f>'INPUT by REC'!S31</f>
        <v>19201.976504999995</v>
      </c>
      <c r="T5" s="6">
        <f>'INPUT by REC'!T31</f>
        <v>24570.742749000001</v>
      </c>
      <c r="U5" s="6">
        <f>'INPUT by REC'!U31</f>
        <v>28618.438946999999</v>
      </c>
      <c r="V5" s="6">
        <f>'INPUT by REC'!V31</f>
        <v>30145.660719</v>
      </c>
      <c r="X5" s="6">
        <f>'INPUT by REC'!X31</f>
        <v>-194.77431799999886</v>
      </c>
      <c r="Y5" s="6">
        <f>'INPUT by REC'!Y31</f>
        <v>-196.41888699999799</v>
      </c>
      <c r="Z5" s="6">
        <f>'INPUT by REC'!Z31</f>
        <v>-638.82012499999837</v>
      </c>
      <c r="AA5" s="6">
        <f>'INPUT by REC'!AA31</f>
        <v>-1966.9011960000043</v>
      </c>
      <c r="AB5" s="6">
        <f>'INPUT by REC'!AB31</f>
        <v>-3761.4363110000031</v>
      </c>
      <c r="AC5" s="6">
        <f>'INPUT by REC'!AC31</f>
        <v>-7509.5535849999924</v>
      </c>
      <c r="AD5" s="6">
        <f>'INPUT by REC'!AD31</f>
        <v>-6772.007428999992</v>
      </c>
      <c r="AE5" s="6">
        <f>'INPUT by REC'!AE31</f>
        <v>-10795.558756999999</v>
      </c>
      <c r="AF5" s="6">
        <f>'INPUT by REC'!AF31</f>
        <v>-12760.349843999998</v>
      </c>
      <c r="AG5" s="6">
        <f>'INPUT by REC'!AG31</f>
        <v>-14219.367357999998</v>
      </c>
      <c r="AI5" s="6">
        <f>'INPUT by REC'!AI31</f>
        <v>15488.850422</v>
      </c>
      <c r="AJ5" s="6">
        <f>'INPUT by REC'!AJ31</f>
        <v>17398.571476999998</v>
      </c>
      <c r="AK5" s="6">
        <f>'INPUT by REC'!AK31</f>
        <v>19329.347203000001</v>
      </c>
      <c r="AL5" s="6">
        <f>'INPUT by REC'!AL31</f>
        <v>21289.945724000005</v>
      </c>
      <c r="AM5" s="6">
        <f>'INPUT by REC'!AM31</f>
        <v>26996.835727000005</v>
      </c>
      <c r="AN5" s="6">
        <f>'INPUT by REC'!AN31</f>
        <v>33331.652656999991</v>
      </c>
      <c r="AO5" s="6">
        <f>'INPUT by REC'!AO31</f>
        <v>31631.945581</v>
      </c>
      <c r="AP5" s="6">
        <f>'INPUT by REC'!AP31</f>
        <v>38345.926741000003</v>
      </c>
      <c r="AQ5" s="6">
        <f>'INPUT by REC'!AQ31</f>
        <v>44476.528050000001</v>
      </c>
      <c r="AR5" s="6">
        <f>'INPUT by REC'!AR31</f>
        <v>46071.954080000003</v>
      </c>
    </row>
    <row r="6" spans="1:44" s="6" customFormat="1" x14ac:dyDescent="0.25">
      <c r="A6" s="6" t="str">
        <f>'INPUT by REC'!A32</f>
        <v>Food</v>
      </c>
      <c r="B6" s="6">
        <f>'INPUT by REC'!B32</f>
        <v>6226.8433329999998</v>
      </c>
      <c r="C6" s="6">
        <f>'INPUT by REC'!C32</f>
        <v>6887.5418520000003</v>
      </c>
      <c r="D6" s="6">
        <f>'INPUT by REC'!D32</f>
        <v>7456.9727480000001</v>
      </c>
      <c r="E6" s="6">
        <f>'INPUT by REC'!E32</f>
        <v>7843.4209030000011</v>
      </c>
      <c r="F6" s="6">
        <f>'INPUT by REC'!F32</f>
        <v>9578.8251280000004</v>
      </c>
      <c r="G6" s="6">
        <f>'INPUT by REC'!G32</f>
        <v>10610.663321</v>
      </c>
      <c r="H6" s="6">
        <f>'INPUT by REC'!H32</f>
        <v>10580.399866</v>
      </c>
      <c r="I6" s="6">
        <f>'INPUT by REC'!I32</f>
        <v>11638.604813</v>
      </c>
      <c r="J6" s="6">
        <f>'INPUT by REC'!J32</f>
        <v>13266.539048999997</v>
      </c>
      <c r="K6" s="6">
        <f>'INPUT by REC'!K32</f>
        <v>13397.685871000001</v>
      </c>
      <c r="M6" s="6">
        <f>'INPUT by REC'!M32</f>
        <v>6803.6244979999992</v>
      </c>
      <c r="N6" s="6">
        <f>'INPUT by REC'!N32</f>
        <v>7732.4181790000002</v>
      </c>
      <c r="O6" s="6">
        <f>'INPUT by REC'!O32</f>
        <v>8748.5483060000006</v>
      </c>
      <c r="P6" s="6">
        <f>'INPUT by REC'!P32</f>
        <v>10166.457674000003</v>
      </c>
      <c r="Q6" s="6">
        <f>'INPUT by REC'!Q32</f>
        <v>13495.447556000005</v>
      </c>
      <c r="R6" s="6">
        <f>'INPUT by REC'!R32</f>
        <v>18159.178599999996</v>
      </c>
      <c r="S6" s="6">
        <f>'INPUT by REC'!S32</f>
        <v>17052.37598199999</v>
      </c>
      <c r="T6" s="6">
        <f>'INPUT by REC'!T32</f>
        <v>21968.124737000002</v>
      </c>
      <c r="U6" s="6">
        <f>'INPUT by REC'!U32</f>
        <v>26241.015928000001</v>
      </c>
      <c r="V6" s="6">
        <f>'INPUT by REC'!V32</f>
        <v>27389.565660999997</v>
      </c>
      <c r="X6" s="6">
        <f>'INPUT by REC'!X32</f>
        <v>-576.78116499999942</v>
      </c>
      <c r="Y6" s="6">
        <f>'INPUT by REC'!Y32</f>
        <v>-844.87632699999995</v>
      </c>
      <c r="Z6" s="6">
        <f>'INPUT by REC'!Z32</f>
        <v>-1291.5755580000005</v>
      </c>
      <c r="AA6" s="6">
        <f>'INPUT by REC'!AA32</f>
        <v>-2323.0367710000019</v>
      </c>
      <c r="AB6" s="6">
        <f>'INPUT by REC'!AB32</f>
        <v>-3916.6224280000042</v>
      </c>
      <c r="AC6" s="6">
        <f>'INPUT by REC'!AC32</f>
        <v>-7548.5152789999956</v>
      </c>
      <c r="AD6" s="6">
        <f>'INPUT by REC'!AD32</f>
        <v>-6471.9761159999907</v>
      </c>
      <c r="AE6" s="6">
        <f>'INPUT by REC'!AE32</f>
        <v>-10329.519924000002</v>
      </c>
      <c r="AF6" s="6">
        <f>'INPUT by REC'!AF32</f>
        <v>-12974.476879000003</v>
      </c>
      <c r="AG6" s="6">
        <f>'INPUT by REC'!AG32</f>
        <v>-13991.879789999995</v>
      </c>
      <c r="AI6" s="6">
        <f>'INPUT by REC'!AI32</f>
        <v>13030.467830999998</v>
      </c>
      <c r="AJ6" s="6">
        <f>'INPUT by REC'!AJ32</f>
        <v>14619.960031000001</v>
      </c>
      <c r="AK6" s="6">
        <f>'INPUT by REC'!AK32</f>
        <v>16205.521054000001</v>
      </c>
      <c r="AL6" s="6">
        <f>'INPUT by REC'!AL32</f>
        <v>18009.878577000003</v>
      </c>
      <c r="AM6" s="6">
        <f>'INPUT by REC'!AM32</f>
        <v>23074.272684000003</v>
      </c>
      <c r="AN6" s="6">
        <f>'INPUT by REC'!AN32</f>
        <v>28769.841920999996</v>
      </c>
      <c r="AO6" s="6">
        <f>'INPUT by REC'!AO32</f>
        <v>27632.77584799999</v>
      </c>
      <c r="AP6" s="6">
        <f>'INPUT by REC'!AP32</f>
        <v>33606.729550000004</v>
      </c>
      <c r="AQ6" s="6">
        <f>'INPUT by REC'!AQ32</f>
        <v>39507.554977</v>
      </c>
      <c r="AR6" s="6">
        <f>'INPUT by REC'!AR32</f>
        <v>40787.251531999995</v>
      </c>
    </row>
    <row r="7" spans="1:44" s="6" customFormat="1" x14ac:dyDescent="0.25">
      <c r="A7" s="6" t="str">
        <f>'INPUT by REC'!A33</f>
        <v>Fuels and Minerals</v>
      </c>
      <c r="B7" s="6">
        <f>'INPUT by REC'!B33</f>
        <v>20805.728085000006</v>
      </c>
      <c r="C7" s="6">
        <f>'INPUT by REC'!C33</f>
        <v>29827.247720000007</v>
      </c>
      <c r="D7" s="6">
        <f>'INPUT by REC'!D33</f>
        <v>43875.668026000007</v>
      </c>
      <c r="E7" s="6">
        <f>'INPUT by REC'!E33</f>
        <v>59465.886727000005</v>
      </c>
      <c r="F7" s="6">
        <f>'INPUT by REC'!F33</f>
        <v>69314.419819999996</v>
      </c>
      <c r="G7" s="6">
        <f>'INPUT by REC'!G33</f>
        <v>95458.229740999988</v>
      </c>
      <c r="H7" s="6">
        <f>'INPUT by REC'!H33</f>
        <v>60425.639430000003</v>
      </c>
      <c r="I7" s="6">
        <f>'INPUT by REC'!I33</f>
        <v>78130.650254999986</v>
      </c>
      <c r="J7" s="6">
        <f>'INPUT by REC'!J33</f>
        <v>58740.689384999998</v>
      </c>
      <c r="K7" s="6">
        <f>'INPUT by REC'!K33</f>
        <v>96857.282813000027</v>
      </c>
      <c r="M7" s="6">
        <f>'INPUT by REC'!M33</f>
        <v>3798.4974360000006</v>
      </c>
      <c r="N7" s="6">
        <f>'INPUT by REC'!N33</f>
        <v>3486.825758</v>
      </c>
      <c r="O7" s="6">
        <f>'INPUT by REC'!O33</f>
        <v>8082.4100539999999</v>
      </c>
      <c r="P7" s="6">
        <f>'INPUT by REC'!P33</f>
        <v>13324.136855999997</v>
      </c>
      <c r="Q7" s="6">
        <f>'INPUT by REC'!Q33</f>
        <v>11531.619349000004</v>
      </c>
      <c r="R7" s="6">
        <f>'INPUT by REC'!R33</f>
        <v>13237.626713000001</v>
      </c>
      <c r="S7" s="6">
        <f>'INPUT by REC'!S33</f>
        <v>9100.6912359999988</v>
      </c>
      <c r="T7" s="6">
        <f>'INPUT by REC'!T33</f>
        <v>13483.943275</v>
      </c>
      <c r="U7" s="6">
        <f>'INPUT by REC'!U33</f>
        <v>12913.392567999997</v>
      </c>
      <c r="V7" s="6">
        <f>'INPUT by REC'!V33</f>
        <v>16572.687632000001</v>
      </c>
      <c r="X7" s="6">
        <f>'INPUT by REC'!X33</f>
        <v>17007.230649000005</v>
      </c>
      <c r="Y7" s="6">
        <f>'INPUT by REC'!Y33</f>
        <v>26340.421962000008</v>
      </c>
      <c r="Z7" s="6">
        <f>'INPUT by REC'!Z33</f>
        <v>35793.257972000007</v>
      </c>
      <c r="AA7" s="6">
        <f>'INPUT by REC'!AA33</f>
        <v>46141.749871000007</v>
      </c>
      <c r="AB7" s="6">
        <f>'INPUT by REC'!AB33</f>
        <v>57782.800470999995</v>
      </c>
      <c r="AC7" s="6">
        <f>'INPUT by REC'!AC33</f>
        <v>82220.603027999983</v>
      </c>
      <c r="AD7" s="6">
        <f>'INPUT by REC'!AD33</f>
        <v>51324.948194000004</v>
      </c>
      <c r="AE7" s="6">
        <f>'INPUT by REC'!AE33</f>
        <v>64646.706979999988</v>
      </c>
      <c r="AF7" s="6">
        <f>'INPUT by REC'!AF33</f>
        <v>45827.296817000002</v>
      </c>
      <c r="AG7" s="6">
        <f>'INPUT by REC'!AG33</f>
        <v>80284.595181000026</v>
      </c>
      <c r="AI7" s="6">
        <f>'INPUT by REC'!AI33</f>
        <v>24604.225521000008</v>
      </c>
      <c r="AJ7" s="6">
        <f>'INPUT by REC'!AJ33</f>
        <v>33314.073478000006</v>
      </c>
      <c r="AK7" s="6">
        <f>'INPUT by REC'!AK33</f>
        <v>51958.078080000007</v>
      </c>
      <c r="AL7" s="6">
        <f>'INPUT by REC'!AL33</f>
        <v>72790.023583000002</v>
      </c>
      <c r="AM7" s="6">
        <f>'INPUT by REC'!AM33</f>
        <v>80846.039168999996</v>
      </c>
      <c r="AN7" s="6">
        <f>'INPUT by REC'!AN33</f>
        <v>108695.85645399999</v>
      </c>
      <c r="AO7" s="6">
        <f>'INPUT by REC'!AO33</f>
        <v>69526.330665999994</v>
      </c>
      <c r="AP7" s="6">
        <f>'INPUT by REC'!AP33</f>
        <v>91614.593529999984</v>
      </c>
      <c r="AQ7" s="6">
        <f>'INPUT by REC'!AQ33</f>
        <v>71654.081953000001</v>
      </c>
      <c r="AR7" s="6">
        <f>'INPUT by REC'!AR33</f>
        <v>113429.97044500003</v>
      </c>
    </row>
    <row r="8" spans="1:44" s="6" customFormat="1" x14ac:dyDescent="0.25">
      <c r="A8" s="6" t="str">
        <f>'INPUT by REC'!A34</f>
        <v>Fuels</v>
      </c>
      <c r="B8" s="6">
        <f>'INPUT by REC'!B34</f>
        <v>19146.044714</v>
      </c>
      <c r="C8" s="6">
        <f>'INPUT by REC'!C34</f>
        <v>27072.771252999999</v>
      </c>
      <c r="D8" s="6">
        <f>'INPUT by REC'!D34</f>
        <v>39901.598867000001</v>
      </c>
      <c r="E8" s="6">
        <f>'INPUT by REC'!E34</f>
        <v>54242.273846999997</v>
      </c>
      <c r="F8" s="6">
        <f>'INPUT by REC'!F34</f>
        <v>62220.306059999995</v>
      </c>
      <c r="G8" s="6">
        <f>'INPUT by REC'!G34</f>
        <v>86134.853218999997</v>
      </c>
      <c r="H8" s="6">
        <f>'INPUT by REC'!H34</f>
        <v>53936.600119000002</v>
      </c>
      <c r="I8" s="6">
        <f>'INPUT by REC'!I34</f>
        <v>67065.62200399999</v>
      </c>
      <c r="J8" s="6">
        <f>'INPUT by REC'!J34</f>
        <v>45689.088340000009</v>
      </c>
      <c r="K8" s="6">
        <f>'INPUT by REC'!K34</f>
        <v>84708.71336200001</v>
      </c>
      <c r="M8" s="6">
        <f>'INPUT by REC'!M34</f>
        <v>3019.594756</v>
      </c>
      <c r="N8" s="6">
        <f>'INPUT by REC'!N34</f>
        <v>2317.1551440000003</v>
      </c>
      <c r="O8" s="6">
        <f>'INPUT by REC'!O34</f>
        <v>6385.2416820000017</v>
      </c>
      <c r="P8" s="6">
        <f>'INPUT by REC'!P34</f>
        <v>10724.015853999999</v>
      </c>
      <c r="Q8" s="6">
        <f>'INPUT by REC'!Q34</f>
        <v>8551.5466460000007</v>
      </c>
      <c r="R8" s="6">
        <f>'INPUT by REC'!R34</f>
        <v>8905.4801279999992</v>
      </c>
      <c r="S8" s="6">
        <f>'INPUT by REC'!S34</f>
        <v>6297.296264999999</v>
      </c>
      <c r="T8" s="6">
        <f>'INPUT by REC'!T34</f>
        <v>9314.6643930000009</v>
      </c>
      <c r="U8" s="6">
        <f>'INPUT by REC'!U34</f>
        <v>8882.3860139999997</v>
      </c>
      <c r="V8" s="6">
        <f>'INPUT by REC'!V34</f>
        <v>12980.075367999998</v>
      </c>
      <c r="X8" s="6">
        <f>'INPUT by REC'!X34</f>
        <v>16126.449957999999</v>
      </c>
      <c r="Y8" s="6">
        <f>'INPUT by REC'!Y34</f>
        <v>24755.616108999999</v>
      </c>
      <c r="Z8" s="6">
        <f>'INPUT by REC'!Z34</f>
        <v>33516.357185000001</v>
      </c>
      <c r="AA8" s="6">
        <f>'INPUT by REC'!AA34</f>
        <v>43518.257992999999</v>
      </c>
      <c r="AB8" s="6">
        <f>'INPUT by REC'!AB34</f>
        <v>53668.759413999993</v>
      </c>
      <c r="AC8" s="6">
        <f>'INPUT by REC'!AC34</f>
        <v>77229.373091000001</v>
      </c>
      <c r="AD8" s="6">
        <f>'INPUT by REC'!AD34</f>
        <v>47639.303854000005</v>
      </c>
      <c r="AE8" s="6">
        <f>'INPUT by REC'!AE34</f>
        <v>57750.957610999991</v>
      </c>
      <c r="AF8" s="6">
        <f>'INPUT by REC'!AF34</f>
        <v>36806.702326000013</v>
      </c>
      <c r="AG8" s="6">
        <f>'INPUT by REC'!AG34</f>
        <v>71728.637994000019</v>
      </c>
      <c r="AI8" s="6">
        <f>'INPUT by REC'!AI34</f>
        <v>22165.639469999998</v>
      </c>
      <c r="AJ8" s="6">
        <f>'INPUT by REC'!AJ34</f>
        <v>29389.926396999999</v>
      </c>
      <c r="AK8" s="6">
        <f>'INPUT by REC'!AK34</f>
        <v>46286.840549</v>
      </c>
      <c r="AL8" s="6">
        <f>'INPUT by REC'!AL34</f>
        <v>64966.289700999994</v>
      </c>
      <c r="AM8" s="6">
        <f>'INPUT by REC'!AM34</f>
        <v>70771.852705999991</v>
      </c>
      <c r="AN8" s="6">
        <f>'INPUT by REC'!AN34</f>
        <v>95040.333346999993</v>
      </c>
      <c r="AO8" s="6">
        <f>'INPUT by REC'!AO34</f>
        <v>60233.896384</v>
      </c>
      <c r="AP8" s="6">
        <f>'INPUT by REC'!AP34</f>
        <v>76380.286396999989</v>
      </c>
      <c r="AQ8" s="6">
        <f>'INPUT by REC'!AQ34</f>
        <v>54571.474354000005</v>
      </c>
      <c r="AR8" s="6">
        <f>'INPUT by REC'!AR34</f>
        <v>97688.78873</v>
      </c>
    </row>
    <row r="9" spans="1:44" s="6" customFormat="1" x14ac:dyDescent="0.25">
      <c r="A9" s="6" t="str">
        <f>'INPUT by REC'!A35</f>
        <v>Manifactures</v>
      </c>
      <c r="B9" s="6">
        <f>'INPUT by REC'!B35</f>
        <v>8734.2099350000008</v>
      </c>
      <c r="C9" s="6">
        <f>'INPUT by REC'!C35</f>
        <v>10826.283923000001</v>
      </c>
      <c r="D9" s="6">
        <f>'INPUT by REC'!D35</f>
        <v>11870.421131999999</v>
      </c>
      <c r="E9" s="6">
        <f>'INPUT by REC'!E35</f>
        <v>14298.853975000005</v>
      </c>
      <c r="F9" s="6">
        <f>'INPUT by REC'!F35</f>
        <v>16599.872926999997</v>
      </c>
      <c r="G9" s="6">
        <f>'INPUT by REC'!G35</f>
        <v>19227.876598000003</v>
      </c>
      <c r="H9" s="6">
        <f>'INPUT by REC'!H35</f>
        <v>14734.368780000003</v>
      </c>
      <c r="I9" s="6">
        <f>'INPUT by REC'!I35</f>
        <v>17603.166343999997</v>
      </c>
      <c r="J9" s="6">
        <f>'INPUT by REC'!J35</f>
        <v>18122.355557999996</v>
      </c>
      <c r="K9" s="6">
        <f>'INPUT by REC'!K35</f>
        <v>17603.215759999999</v>
      </c>
      <c r="M9" s="6">
        <f>'INPUT by REC'!M35</f>
        <v>26947.267448999999</v>
      </c>
      <c r="N9" s="6">
        <f>'INPUT by REC'!N35</f>
        <v>34050.965741000007</v>
      </c>
      <c r="O9" s="6">
        <f>'INPUT by REC'!O35</f>
        <v>41302.741538000017</v>
      </c>
      <c r="P9" s="6">
        <f>'INPUT by REC'!P35</f>
        <v>49214.872861999997</v>
      </c>
      <c r="Q9" s="6">
        <f>'INPUT by REC'!Q35</f>
        <v>60873.350027999986</v>
      </c>
      <c r="R9" s="6">
        <f>'INPUT by REC'!R35</f>
        <v>77031.504685999986</v>
      </c>
      <c r="S9" s="6">
        <f>'INPUT by REC'!S35</f>
        <v>74999.25224999999</v>
      </c>
      <c r="T9" s="6">
        <f>'INPUT by REC'!T35</f>
        <v>80301.472919000007</v>
      </c>
      <c r="U9" s="6">
        <f>'INPUT by REC'!U35</f>
        <v>73500.525998000012</v>
      </c>
      <c r="V9" s="6">
        <f>'INPUT by REC'!V35</f>
        <v>87932.136620999998</v>
      </c>
      <c r="X9" s="6">
        <f>'INPUT by REC'!X35</f>
        <v>-18213.057514</v>
      </c>
      <c r="Y9" s="6">
        <f>'INPUT by REC'!Y35</f>
        <v>-23224.681818000005</v>
      </c>
      <c r="Z9" s="6">
        <f>'INPUT by REC'!Z35</f>
        <v>-29432.320406000017</v>
      </c>
      <c r="AA9" s="6">
        <f>'INPUT by REC'!AA35</f>
        <v>-34916.018886999991</v>
      </c>
      <c r="AB9" s="6">
        <f>'INPUT by REC'!AB35</f>
        <v>-44273.477100999989</v>
      </c>
      <c r="AC9" s="6">
        <f>'INPUT by REC'!AC35</f>
        <v>-57803.628087999983</v>
      </c>
      <c r="AD9" s="6">
        <f>'INPUT by REC'!AD35</f>
        <v>-60264.883469999986</v>
      </c>
      <c r="AE9" s="6">
        <f>'INPUT by REC'!AE35</f>
        <v>-62698.30657500001</v>
      </c>
      <c r="AF9" s="6">
        <f>'INPUT by REC'!AF35</f>
        <v>-55378.170440000016</v>
      </c>
      <c r="AG9" s="6">
        <f>'INPUT by REC'!AG35</f>
        <v>-70328.920860999991</v>
      </c>
      <c r="AI9" s="6">
        <f>'INPUT by REC'!AI35</f>
        <v>35681.477383999998</v>
      </c>
      <c r="AJ9" s="6">
        <f>'INPUT by REC'!AJ35</f>
        <v>44877.24966400001</v>
      </c>
      <c r="AK9" s="6">
        <f>'INPUT by REC'!AK35</f>
        <v>53173.16267000002</v>
      </c>
      <c r="AL9" s="6">
        <f>'INPUT by REC'!AL35</f>
        <v>63513.726837000002</v>
      </c>
      <c r="AM9" s="6">
        <f>'INPUT by REC'!AM35</f>
        <v>77473.222954999976</v>
      </c>
      <c r="AN9" s="6">
        <f>'INPUT by REC'!AN35</f>
        <v>96259.381283999988</v>
      </c>
      <c r="AO9" s="6">
        <f>'INPUT by REC'!AO35</f>
        <v>89733.621029999995</v>
      </c>
      <c r="AP9" s="6">
        <f>'INPUT by REC'!AP35</f>
        <v>97904.639263000005</v>
      </c>
      <c r="AQ9" s="6">
        <f>'INPUT by REC'!AQ35</f>
        <v>91622.881556000008</v>
      </c>
      <c r="AR9" s="6">
        <f>'INPUT by REC'!AR35</f>
        <v>105535.352381</v>
      </c>
    </row>
    <row r="10" spans="1:44" s="6" customFormat="1" x14ac:dyDescent="0.25">
      <c r="A10" s="6" t="str">
        <f>'INPUT by REC'!A36</f>
        <v>Machinery and transport equipment</v>
      </c>
      <c r="B10" s="6">
        <f>'INPUT by REC'!B36</f>
        <v>765.6289119999999</v>
      </c>
      <c r="C10" s="6">
        <f>'INPUT by REC'!C36</f>
        <v>969.03943900000002</v>
      </c>
      <c r="D10" s="6">
        <f>'INPUT by REC'!D36</f>
        <v>1262.4555960000002</v>
      </c>
      <c r="E10" s="6">
        <f>'INPUT by REC'!E36</f>
        <v>1746.7053379999998</v>
      </c>
      <c r="F10" s="6">
        <f>'INPUT by REC'!F36</f>
        <v>2053.5933199999999</v>
      </c>
      <c r="G10" s="6">
        <f>'INPUT by REC'!G36</f>
        <v>2847.2343369999994</v>
      </c>
      <c r="H10" s="6">
        <f>'INPUT by REC'!H36</f>
        <v>2061.1404779999998</v>
      </c>
      <c r="I10" s="6">
        <f>'INPUT by REC'!I36</f>
        <v>2268.1627360000007</v>
      </c>
      <c r="J10" s="6">
        <f>'INPUT by REC'!J36</f>
        <v>1991.232039</v>
      </c>
      <c r="K10" s="6">
        <f>'INPUT by REC'!K36</f>
        <v>2054.0628030000003</v>
      </c>
      <c r="M10" s="6">
        <f>'INPUT by REC'!M36</f>
        <v>12763.827791000002</v>
      </c>
      <c r="N10" s="6">
        <f>'INPUT by REC'!N36</f>
        <v>16418.805218000001</v>
      </c>
      <c r="O10" s="6">
        <f>'INPUT by REC'!O36</f>
        <v>19869.323529000001</v>
      </c>
      <c r="P10" s="6">
        <f>'INPUT by REC'!P36</f>
        <v>23984.189267000002</v>
      </c>
      <c r="Q10" s="6">
        <f>'INPUT by REC'!Q36</f>
        <v>29334.374313</v>
      </c>
      <c r="R10" s="6">
        <f>'INPUT by REC'!R36</f>
        <v>37707.983360999991</v>
      </c>
      <c r="S10" s="6">
        <f>'INPUT by REC'!S36</f>
        <v>35352.231440999996</v>
      </c>
      <c r="T10" s="6">
        <f>'INPUT by REC'!T36</f>
        <v>37768.389319000009</v>
      </c>
      <c r="U10" s="6">
        <f>'INPUT by REC'!U36</f>
        <v>32437.492421000006</v>
      </c>
      <c r="V10" s="6">
        <f>'INPUT by REC'!V36</f>
        <v>37869.240072999986</v>
      </c>
      <c r="X10" s="6">
        <f>'INPUT by REC'!X36</f>
        <v>-11998.198879000001</v>
      </c>
      <c r="Y10" s="6">
        <f>'INPUT by REC'!Y36</f>
        <v>-15449.765779000001</v>
      </c>
      <c r="Z10" s="6">
        <f>'INPUT by REC'!Z36</f>
        <v>-18606.867933000001</v>
      </c>
      <c r="AA10" s="6">
        <f>'INPUT by REC'!AA36</f>
        <v>-22237.483929000002</v>
      </c>
      <c r="AB10" s="6">
        <f>'INPUT by REC'!AB36</f>
        <v>-27280.780993</v>
      </c>
      <c r="AC10" s="6">
        <f>'INPUT by REC'!AC36</f>
        <v>-34860.74902399999</v>
      </c>
      <c r="AD10" s="6">
        <f>'INPUT by REC'!AD36</f>
        <v>-33291.090962999995</v>
      </c>
      <c r="AE10" s="6">
        <f>'INPUT by REC'!AE36</f>
        <v>-35500.226583000011</v>
      </c>
      <c r="AF10" s="6">
        <f>'INPUT by REC'!AF36</f>
        <v>-30446.260382000008</v>
      </c>
      <c r="AG10" s="6">
        <f>'INPUT by REC'!AG36</f>
        <v>-35815.177269999986</v>
      </c>
      <c r="AI10" s="6">
        <f>'INPUT by REC'!AI36</f>
        <v>13529.456703000002</v>
      </c>
      <c r="AJ10" s="6">
        <f>'INPUT by REC'!AJ36</f>
        <v>17387.844657000001</v>
      </c>
      <c r="AK10" s="6">
        <f>'INPUT by REC'!AK36</f>
        <v>21131.779125000001</v>
      </c>
      <c r="AL10" s="6">
        <f>'INPUT by REC'!AL36</f>
        <v>25730.894605000001</v>
      </c>
      <c r="AM10" s="6">
        <f>'INPUT by REC'!AM36</f>
        <v>31387.967633</v>
      </c>
      <c r="AN10" s="6">
        <f>'INPUT by REC'!AN36</f>
        <v>40555.217697999993</v>
      </c>
      <c r="AO10" s="6">
        <f>'INPUT by REC'!AO36</f>
        <v>37413.371918999997</v>
      </c>
      <c r="AP10" s="6">
        <f>'INPUT by REC'!AP36</f>
        <v>40036.552055000007</v>
      </c>
      <c r="AQ10" s="6">
        <f>'INPUT by REC'!AQ36</f>
        <v>34428.724460000005</v>
      </c>
      <c r="AR10" s="6">
        <f>'INPUT by REC'!AR36</f>
        <v>39923.302875999987</v>
      </c>
    </row>
    <row r="11" spans="1:44" s="6" customFormat="1" x14ac:dyDescent="0.25">
      <c r="A11" s="6" t="str">
        <f>'INPUT by REC'!A37</f>
        <v>Textiles</v>
      </c>
      <c r="B11" s="6">
        <f>'INPUT by REC'!B37</f>
        <v>713.00287099999991</v>
      </c>
      <c r="C11" s="6">
        <f>'INPUT by REC'!C37</f>
        <v>804.97743799999989</v>
      </c>
      <c r="D11" s="6">
        <f>'INPUT by REC'!D37</f>
        <v>834.04019800000003</v>
      </c>
      <c r="E11" s="6">
        <f>'INPUT by REC'!E37</f>
        <v>908.0796459999998</v>
      </c>
      <c r="F11" s="6">
        <f>'INPUT by REC'!F37</f>
        <v>1012.3136420000001</v>
      </c>
      <c r="G11" s="6">
        <f>'INPUT by REC'!G37</f>
        <v>1036.4792649999999</v>
      </c>
      <c r="H11" s="6">
        <f>'INPUT by REC'!H37</f>
        <v>975.40705400000002</v>
      </c>
      <c r="I11" s="6">
        <f>'INPUT by REC'!I37</f>
        <v>1306.3061760000005</v>
      </c>
      <c r="J11" s="6">
        <f>'INPUT by REC'!J37</f>
        <v>1480.68094</v>
      </c>
      <c r="K11" s="6">
        <f>'INPUT by REC'!K37</f>
        <v>1318.8198509999995</v>
      </c>
      <c r="M11" s="6">
        <f>'INPUT by REC'!M37</f>
        <v>1584.4312049999999</v>
      </c>
      <c r="N11" s="6">
        <f>'INPUT by REC'!N37</f>
        <v>1882.9842239999998</v>
      </c>
      <c r="O11" s="6">
        <f>'INPUT by REC'!O37</f>
        <v>2205.8065839999999</v>
      </c>
      <c r="P11" s="6">
        <f>'INPUT by REC'!P37</f>
        <v>2715.6841119999999</v>
      </c>
      <c r="Q11" s="6">
        <f>'INPUT by REC'!Q37</f>
        <v>3112.0584210000002</v>
      </c>
      <c r="R11" s="6">
        <f>'INPUT by REC'!R37</f>
        <v>3967.9176619999998</v>
      </c>
      <c r="S11" s="6">
        <f>'INPUT by REC'!S37</f>
        <v>3401.3356420000005</v>
      </c>
      <c r="T11" s="6">
        <f>'INPUT by REC'!T37</f>
        <v>4076.1626169999995</v>
      </c>
      <c r="U11" s="6">
        <f>'INPUT by REC'!U37</f>
        <v>4479.9472910000004</v>
      </c>
      <c r="V11" s="6">
        <f>'INPUT by REC'!V37</f>
        <v>5349.4197809999987</v>
      </c>
      <c r="X11" s="6">
        <f>'INPUT by REC'!X37</f>
        <v>-871.42833399999995</v>
      </c>
      <c r="Y11" s="6">
        <f>'INPUT by REC'!Y37</f>
        <v>-1078.0067859999999</v>
      </c>
      <c r="Z11" s="6">
        <f>'INPUT by REC'!Z37</f>
        <v>-1371.7663859999998</v>
      </c>
      <c r="AA11" s="6">
        <f>'INPUT by REC'!AA37</f>
        <v>-1807.6044660000002</v>
      </c>
      <c r="AB11" s="6">
        <f>'INPUT by REC'!AB37</f>
        <v>-2099.7447790000001</v>
      </c>
      <c r="AC11" s="6">
        <f>'INPUT by REC'!AC37</f>
        <v>-2931.4383969999999</v>
      </c>
      <c r="AD11" s="6">
        <f>'INPUT by REC'!AD37</f>
        <v>-2425.9285880000007</v>
      </c>
      <c r="AE11" s="6">
        <f>'INPUT by REC'!AE37</f>
        <v>-2769.856440999999</v>
      </c>
      <c r="AF11" s="6">
        <f>'INPUT by REC'!AF37</f>
        <v>-2999.2663510000002</v>
      </c>
      <c r="AG11" s="6">
        <f>'INPUT by REC'!AG37</f>
        <v>-4030.5999299999994</v>
      </c>
      <c r="AI11" s="6">
        <f>'INPUT by REC'!AI37</f>
        <v>2297.4340759999995</v>
      </c>
      <c r="AJ11" s="6">
        <f>'INPUT by REC'!AJ37</f>
        <v>2687.9616619999997</v>
      </c>
      <c r="AK11" s="6">
        <f>'INPUT by REC'!AK37</f>
        <v>3039.8467820000001</v>
      </c>
      <c r="AL11" s="6">
        <f>'INPUT by REC'!AL37</f>
        <v>3623.7637579999996</v>
      </c>
      <c r="AM11" s="6">
        <f>'INPUT by REC'!AM37</f>
        <v>4124.3720630000007</v>
      </c>
      <c r="AN11" s="6">
        <f>'INPUT by REC'!AN37</f>
        <v>5004.3969269999998</v>
      </c>
      <c r="AO11" s="6">
        <f>'INPUT by REC'!AO37</f>
        <v>4376.7426960000003</v>
      </c>
      <c r="AP11" s="6">
        <f>'INPUT by REC'!AP37</f>
        <v>5382.468793</v>
      </c>
      <c r="AQ11" s="6">
        <f>'INPUT by REC'!AQ37</f>
        <v>5960.6282310000006</v>
      </c>
      <c r="AR11" s="6">
        <f>'INPUT by REC'!AR37</f>
        <v>6668.239631999998</v>
      </c>
    </row>
    <row r="12" spans="1:44" s="6" customFormat="1" x14ac:dyDescent="0.25">
      <c r="A12" s="6" t="str">
        <f>'INPUT by REC'!A38</f>
        <v>Clothing</v>
      </c>
      <c r="B12" s="6">
        <f>'INPUT by REC'!B38</f>
        <v>2550.0462719999991</v>
      </c>
      <c r="C12" s="6">
        <f>'INPUT by REC'!C38</f>
        <v>3044.1067330000005</v>
      </c>
      <c r="D12" s="6">
        <f>'INPUT by REC'!D38</f>
        <v>2785.4604630000003</v>
      </c>
      <c r="E12" s="6">
        <f>'INPUT by REC'!E38</f>
        <v>3197.894096</v>
      </c>
      <c r="F12" s="6">
        <f>'INPUT by REC'!F38</f>
        <v>3606.7451419999993</v>
      </c>
      <c r="G12" s="6">
        <f>'INPUT by REC'!G38</f>
        <v>3837.8333349999998</v>
      </c>
      <c r="H12" s="6">
        <f>'INPUT by REC'!H38</f>
        <v>3340.6509099999994</v>
      </c>
      <c r="I12" s="6">
        <f>'INPUT by REC'!I38</f>
        <v>3218.5549710000005</v>
      </c>
      <c r="J12" s="6">
        <f>'INPUT by REC'!J38</f>
        <v>3663.4167649999995</v>
      </c>
      <c r="K12" s="6">
        <f>'INPUT by REC'!K38</f>
        <v>3526.4762749999995</v>
      </c>
      <c r="M12" s="6">
        <f>'INPUT by REC'!M38</f>
        <v>554.99485600000003</v>
      </c>
      <c r="N12" s="6">
        <f>'INPUT by REC'!N38</f>
        <v>731.49819700000023</v>
      </c>
      <c r="O12" s="6">
        <f>'INPUT by REC'!O38</f>
        <v>818.01046699999995</v>
      </c>
      <c r="P12" s="6">
        <f>'INPUT by REC'!P38</f>
        <v>1131.949791</v>
      </c>
      <c r="Q12" s="6">
        <f>'INPUT by REC'!Q38</f>
        <v>1683.6309680000002</v>
      </c>
      <c r="R12" s="6">
        <f>'INPUT by REC'!R38</f>
        <v>1572.4594589999999</v>
      </c>
      <c r="S12" s="6">
        <f>'INPUT by REC'!S38</f>
        <v>1851.2865419999998</v>
      </c>
      <c r="T12" s="6">
        <f>'INPUT by REC'!T38</f>
        <v>2050.061205</v>
      </c>
      <c r="U12" s="6">
        <f>'INPUT by REC'!U38</f>
        <v>2306.016138</v>
      </c>
      <c r="V12" s="6">
        <f>'INPUT by REC'!V38</f>
        <v>3321.4252839999999</v>
      </c>
      <c r="X12" s="6">
        <f>'INPUT by REC'!X38</f>
        <v>1995.0514159999991</v>
      </c>
      <c r="Y12" s="6">
        <f>'INPUT by REC'!Y38</f>
        <v>2312.6085360000002</v>
      </c>
      <c r="Z12" s="6">
        <f>'INPUT by REC'!Z38</f>
        <v>1967.4499960000003</v>
      </c>
      <c r="AA12" s="6">
        <f>'INPUT by REC'!AA38</f>
        <v>2065.944305</v>
      </c>
      <c r="AB12" s="6">
        <f>'INPUT by REC'!AB38</f>
        <v>1923.1141739999991</v>
      </c>
      <c r="AC12" s="6">
        <f>'INPUT by REC'!AC38</f>
        <v>2265.3738759999997</v>
      </c>
      <c r="AD12" s="6">
        <f>'INPUT by REC'!AD38</f>
        <v>1489.3643679999996</v>
      </c>
      <c r="AE12" s="6">
        <f>'INPUT by REC'!AE38</f>
        <v>1168.4937660000005</v>
      </c>
      <c r="AF12" s="6">
        <f>'INPUT by REC'!AF38</f>
        <v>1357.4006269999995</v>
      </c>
      <c r="AG12" s="6">
        <f>'INPUT by REC'!AG38</f>
        <v>205.05099099999961</v>
      </c>
      <c r="AI12" s="6">
        <f>'INPUT by REC'!AI38</f>
        <v>3105.0411279999989</v>
      </c>
      <c r="AJ12" s="6">
        <f>'INPUT by REC'!AJ38</f>
        <v>3775.6049300000009</v>
      </c>
      <c r="AK12" s="6">
        <f>'INPUT by REC'!AK38</f>
        <v>3603.4709300000004</v>
      </c>
      <c r="AL12" s="6">
        <f>'INPUT by REC'!AL38</f>
        <v>4329.843887</v>
      </c>
      <c r="AM12" s="6">
        <f>'INPUT by REC'!AM38</f>
        <v>5290.3761099999992</v>
      </c>
      <c r="AN12" s="6">
        <f>'INPUT by REC'!AN38</f>
        <v>5410.292794</v>
      </c>
      <c r="AO12" s="6">
        <f>'INPUT by REC'!AO38</f>
        <v>5191.9374519999992</v>
      </c>
      <c r="AP12" s="6">
        <f>'INPUT by REC'!AP38</f>
        <v>5268.6161760000005</v>
      </c>
      <c r="AQ12" s="6">
        <f>'INPUT by REC'!AQ38</f>
        <v>5969.432902999999</v>
      </c>
      <c r="AR12" s="6">
        <f>'INPUT by REC'!AR38</f>
        <v>6847.9015589999999</v>
      </c>
    </row>
    <row r="14" spans="1:44" x14ac:dyDescent="0.25">
      <c r="B14" t="s">
        <v>68</v>
      </c>
      <c r="M14" t="s">
        <v>59</v>
      </c>
      <c r="X14" t="s">
        <v>59</v>
      </c>
      <c r="AI14" t="s">
        <v>59</v>
      </c>
    </row>
    <row r="15" spans="1:44" x14ac:dyDescent="0.25">
      <c r="B15" s="12">
        <v>2002</v>
      </c>
      <c r="C15" s="12">
        <v>2003</v>
      </c>
      <c r="D15" s="12">
        <v>2004</v>
      </c>
      <c r="E15" s="12">
        <v>2005</v>
      </c>
      <c r="F15" s="12">
        <v>2006</v>
      </c>
      <c r="G15" s="12">
        <v>2007</v>
      </c>
      <c r="H15" s="12">
        <v>2008</v>
      </c>
      <c r="I15" s="12">
        <v>2009</v>
      </c>
      <c r="J15" s="12">
        <v>2010</v>
      </c>
      <c r="K15" s="12">
        <v>2011</v>
      </c>
      <c r="M15" s="12">
        <v>2002</v>
      </c>
      <c r="N15" s="12">
        <v>2003</v>
      </c>
      <c r="O15" s="12">
        <v>2004</v>
      </c>
      <c r="P15" s="12">
        <v>2005</v>
      </c>
      <c r="Q15" s="12">
        <v>2006</v>
      </c>
      <c r="R15" s="12">
        <v>2007</v>
      </c>
      <c r="S15" s="12">
        <v>2008</v>
      </c>
      <c r="T15" s="12">
        <v>2009</v>
      </c>
      <c r="U15" s="12">
        <v>2010</v>
      </c>
      <c r="V15" s="12">
        <v>2011</v>
      </c>
      <c r="X15" s="12">
        <v>2002</v>
      </c>
      <c r="Y15" s="12">
        <v>2003</v>
      </c>
      <c r="Z15" s="12">
        <v>2004</v>
      </c>
      <c r="AA15" s="12">
        <v>2005</v>
      </c>
      <c r="AB15" s="12">
        <v>2006</v>
      </c>
      <c r="AC15" s="12">
        <v>2007</v>
      </c>
      <c r="AD15" s="12">
        <v>2008</v>
      </c>
      <c r="AE15" s="12">
        <v>2009</v>
      </c>
      <c r="AF15" s="12">
        <v>2010</v>
      </c>
      <c r="AG15" s="12">
        <v>2011</v>
      </c>
      <c r="AI15" s="12">
        <v>2002</v>
      </c>
      <c r="AJ15" s="12">
        <v>2003</v>
      </c>
      <c r="AK15" s="12">
        <v>2004</v>
      </c>
      <c r="AL15" s="12">
        <v>2005</v>
      </c>
      <c r="AM15" s="12">
        <v>2006</v>
      </c>
      <c r="AN15" s="12">
        <v>2007</v>
      </c>
      <c r="AO15" s="12">
        <v>2008</v>
      </c>
      <c r="AP15" s="12">
        <v>2009</v>
      </c>
      <c r="AQ15" s="12">
        <v>2010</v>
      </c>
      <c r="AR15" s="12">
        <v>2011</v>
      </c>
    </row>
    <row r="16" spans="1:44" s="14" customFormat="1" x14ac:dyDescent="0.25">
      <c r="A16" s="7" t="s">
        <v>67</v>
      </c>
      <c r="B16" s="14">
        <f t="shared" ref="B16:K16" si="0">B4/B$4</f>
        <v>1</v>
      </c>
      <c r="C16" s="14">
        <f t="shared" si="0"/>
        <v>1</v>
      </c>
      <c r="D16" s="14">
        <f t="shared" si="0"/>
        <v>1</v>
      </c>
      <c r="E16" s="14">
        <f t="shared" si="0"/>
        <v>1</v>
      </c>
      <c r="F16" s="14">
        <f t="shared" si="0"/>
        <v>1</v>
      </c>
      <c r="G16" s="14">
        <f t="shared" si="0"/>
        <v>1</v>
      </c>
      <c r="H16" s="14">
        <f t="shared" si="0"/>
        <v>1</v>
      </c>
      <c r="I16" s="14">
        <f t="shared" si="0"/>
        <v>1</v>
      </c>
      <c r="J16" s="14">
        <f t="shared" si="0"/>
        <v>1</v>
      </c>
      <c r="K16" s="14">
        <f t="shared" si="0"/>
        <v>1</v>
      </c>
      <c r="M16" s="14">
        <f t="shared" ref="M16:V16" si="1">M4/M$4</f>
        <v>1</v>
      </c>
      <c r="N16" s="14">
        <f t="shared" si="1"/>
        <v>1</v>
      </c>
      <c r="O16" s="14">
        <f t="shared" si="1"/>
        <v>1</v>
      </c>
      <c r="P16" s="14">
        <f t="shared" si="1"/>
        <v>1</v>
      </c>
      <c r="Q16" s="14">
        <f t="shared" si="1"/>
        <v>1</v>
      </c>
      <c r="R16" s="14">
        <f t="shared" si="1"/>
        <v>1</v>
      </c>
      <c r="S16" s="14">
        <f t="shared" si="1"/>
        <v>1</v>
      </c>
      <c r="T16" s="14">
        <f t="shared" si="1"/>
        <v>1</v>
      </c>
      <c r="U16" s="14">
        <f t="shared" si="1"/>
        <v>1</v>
      </c>
      <c r="V16" s="14">
        <f t="shared" si="1"/>
        <v>1</v>
      </c>
      <c r="X16" s="14">
        <f t="shared" ref="X16:AG16" si="2">X4/X$4</f>
        <v>1</v>
      </c>
      <c r="Y16" s="14">
        <f t="shared" si="2"/>
        <v>1</v>
      </c>
      <c r="Z16" s="14">
        <f t="shared" si="2"/>
        <v>1</v>
      </c>
      <c r="AA16" s="14">
        <f t="shared" si="2"/>
        <v>1</v>
      </c>
      <c r="AB16" s="14">
        <f t="shared" si="2"/>
        <v>1</v>
      </c>
      <c r="AC16" s="14">
        <f t="shared" si="2"/>
        <v>1</v>
      </c>
      <c r="AD16" s="14">
        <f t="shared" si="2"/>
        <v>1</v>
      </c>
      <c r="AE16" s="14">
        <f t="shared" si="2"/>
        <v>1</v>
      </c>
      <c r="AF16" s="14">
        <f t="shared" si="2"/>
        <v>1</v>
      </c>
      <c r="AG16" s="14">
        <f t="shared" si="2"/>
        <v>1</v>
      </c>
      <c r="AI16" s="14">
        <f t="shared" ref="AI16:AR16" si="3">AI4/AI$4</f>
        <v>1</v>
      </c>
      <c r="AJ16" s="14">
        <f t="shared" si="3"/>
        <v>1</v>
      </c>
      <c r="AK16" s="14">
        <f t="shared" si="3"/>
        <v>1</v>
      </c>
      <c r="AL16" s="14">
        <f t="shared" si="3"/>
        <v>1</v>
      </c>
      <c r="AM16" s="14">
        <f t="shared" si="3"/>
        <v>1</v>
      </c>
      <c r="AN16" s="14">
        <f t="shared" si="3"/>
        <v>1</v>
      </c>
      <c r="AO16" s="14">
        <f t="shared" si="3"/>
        <v>1</v>
      </c>
      <c r="AP16" s="14">
        <f t="shared" si="3"/>
        <v>1</v>
      </c>
      <c r="AQ16" s="14">
        <f t="shared" si="3"/>
        <v>1</v>
      </c>
      <c r="AR16" s="14">
        <f t="shared" si="3"/>
        <v>1</v>
      </c>
    </row>
    <row r="17" spans="1:44" s="14" customFormat="1" x14ac:dyDescent="0.25">
      <c r="A17" s="7" t="s">
        <v>14</v>
      </c>
      <c r="B17" s="14">
        <f t="shared" ref="B17:K17" si="4">B5/B$4</f>
        <v>0.20248700257233115</v>
      </c>
      <c r="C17" s="14">
        <f t="shared" si="4"/>
        <v>0.17210566384300022</v>
      </c>
      <c r="D17" s="14">
        <f t="shared" si="4"/>
        <v>0.14192486033880874</v>
      </c>
      <c r="E17" s="14">
        <f t="shared" si="4"/>
        <v>0.11378496886418708</v>
      </c>
      <c r="F17" s="14">
        <f t="shared" si="4"/>
        <v>0.11734927447468943</v>
      </c>
      <c r="G17" s="14">
        <f t="shared" si="4"/>
        <v>9.9170724638085364E-2</v>
      </c>
      <c r="H17" s="14">
        <f t="shared" si="4"/>
        <v>0.1371052127131262</v>
      </c>
      <c r="I17" s="14">
        <f t="shared" si="4"/>
        <v>0.1215745411767753</v>
      </c>
      <c r="J17" s="14">
        <f t="shared" si="4"/>
        <v>0.16758475104802661</v>
      </c>
      <c r="K17" s="14">
        <f t="shared" si="4"/>
        <v>0.12024037961873761</v>
      </c>
      <c r="M17" s="14">
        <f t="shared" ref="M17:V17" si="5">M5/M$4</f>
        <v>0.1959734949881311</v>
      </c>
      <c r="N17" s="14">
        <f t="shared" si="5"/>
        <v>0.17968937502362411</v>
      </c>
      <c r="O17" s="14">
        <f t="shared" si="5"/>
        <v>0.16096078621765983</v>
      </c>
      <c r="P17" s="14">
        <f t="shared" si="5"/>
        <v>0.1510543535729115</v>
      </c>
      <c r="Q17" s="14">
        <f t="shared" si="5"/>
        <v>0.17002432825087407</v>
      </c>
      <c r="R17" s="14">
        <f t="shared" si="5"/>
        <v>0.17904403870246266</v>
      </c>
      <c r="S17" s="14">
        <f t="shared" si="5"/>
        <v>0.17979490322838282</v>
      </c>
      <c r="T17" s="14">
        <f t="shared" si="5"/>
        <v>0.20051345512151114</v>
      </c>
      <c r="U17" s="14">
        <f t="shared" si="5"/>
        <v>0.24167067266023656</v>
      </c>
      <c r="V17" s="14">
        <f t="shared" si="5"/>
        <v>0.21801384496866094</v>
      </c>
      <c r="X17" s="14">
        <f t="shared" ref="X17:AG17" si="6">X5/X$4</f>
        <v>8.6601654576566559E-2</v>
      </c>
      <c r="Y17" s="14">
        <f t="shared" si="6"/>
        <v>-0.19330778893192599</v>
      </c>
      <c r="Z17" s="14">
        <f t="shared" si="6"/>
        <v>-0.16729573507497333</v>
      </c>
      <c r="AA17" s="14">
        <f t="shared" si="6"/>
        <v>-0.24807549231834805</v>
      </c>
      <c r="AB17" s="14">
        <f t="shared" si="6"/>
        <v>-0.44001259945561216</v>
      </c>
      <c r="AC17" s="14">
        <f t="shared" si="6"/>
        <v>-0.46537372329198673</v>
      </c>
      <c r="AD17" s="14">
        <f t="shared" si="6"/>
        <v>0.41959836602119083</v>
      </c>
      <c r="AE17" s="14">
        <f t="shared" si="6"/>
        <v>1.1692823335082654</v>
      </c>
      <c r="AF17" s="14">
        <f t="shared" si="6"/>
        <v>0.53633204580724758</v>
      </c>
      <c r="AG17" s="14">
        <f t="shared" si="6"/>
        <v>2.4430723424426271</v>
      </c>
      <c r="AI17" s="14">
        <f t="shared" ref="AI17:AR17" si="7">AI5/AI$4</f>
        <v>0.19913607691084614</v>
      </c>
      <c r="AJ17" s="14">
        <f t="shared" si="7"/>
        <v>0.17585857587401871</v>
      </c>
      <c r="AK17" s="14">
        <f t="shared" si="7"/>
        <v>0.15115860407681628</v>
      </c>
      <c r="AL17" s="14">
        <f t="shared" si="7"/>
        <v>0.13150702999075614</v>
      </c>
      <c r="AM17" s="14">
        <f t="shared" si="7"/>
        <v>0.14249840658011037</v>
      </c>
      <c r="AN17" s="14">
        <f t="shared" si="7"/>
        <v>0.13646885986733653</v>
      </c>
      <c r="AO17" s="14">
        <f t="shared" si="7"/>
        <v>0.1601946697680636</v>
      </c>
      <c r="AP17" s="14">
        <f t="shared" si="7"/>
        <v>0.16258910705748356</v>
      </c>
      <c r="AQ17" s="14">
        <f t="shared" si="7"/>
        <v>0.20876447102435267</v>
      </c>
      <c r="AR17" s="14">
        <f t="shared" si="7"/>
        <v>0.1701781106202846</v>
      </c>
    </row>
    <row r="18" spans="1:44" s="14" customFormat="1" x14ac:dyDescent="0.25">
      <c r="A18" s="7" t="s">
        <v>15</v>
      </c>
      <c r="B18" s="14">
        <f t="shared" ref="B18:K18" si="8">B6/B$4</f>
        <v>0.16488146566197756</v>
      </c>
      <c r="C18" s="14">
        <f t="shared" si="8"/>
        <v>0.13781821274786252</v>
      </c>
      <c r="D18" s="14">
        <f t="shared" si="8"/>
        <v>0.11324772291263285</v>
      </c>
      <c r="E18" s="14">
        <f t="shared" si="8"/>
        <v>9.2372959338094765E-2</v>
      </c>
      <c r="F18" s="14">
        <f t="shared" si="8"/>
        <v>9.675479719248431E-2</v>
      </c>
      <c r="G18" s="14">
        <f t="shared" si="8"/>
        <v>8.1501288295756036E-2</v>
      </c>
      <c r="H18" s="14">
        <f t="shared" si="8"/>
        <v>0.11670406944284031</v>
      </c>
      <c r="I18" s="14">
        <f t="shared" si="8"/>
        <v>0.10271790495865803</v>
      </c>
      <c r="J18" s="14">
        <f t="shared" si="8"/>
        <v>0.1401978277051675</v>
      </c>
      <c r="K18" s="14">
        <f t="shared" si="8"/>
        <v>0.10114989085197205</v>
      </c>
      <c r="M18" s="14">
        <f t="shared" ref="M18:V18" si="9">M6/M$4</f>
        <v>0.17002830577288205</v>
      </c>
      <c r="N18" s="14">
        <f t="shared" si="9"/>
        <v>0.15793511235432695</v>
      </c>
      <c r="O18" s="14">
        <f t="shared" si="9"/>
        <v>0.14104180824069426</v>
      </c>
      <c r="P18" s="14">
        <f t="shared" si="9"/>
        <v>0.13206327558976214</v>
      </c>
      <c r="Q18" s="14">
        <f t="shared" si="9"/>
        <v>0.14919917492887871</v>
      </c>
      <c r="R18" s="14">
        <f t="shared" si="9"/>
        <v>0.15921629037096316</v>
      </c>
      <c r="S18" s="14">
        <f t="shared" si="9"/>
        <v>0.15966743260514621</v>
      </c>
      <c r="T18" s="14">
        <f t="shared" si="9"/>
        <v>0.17927437678844621</v>
      </c>
      <c r="U18" s="14">
        <f t="shared" si="9"/>
        <v>0.22159433581797533</v>
      </c>
      <c r="V18" s="14">
        <f t="shared" si="9"/>
        <v>0.19808172650243688</v>
      </c>
      <c r="X18" s="14">
        <f t="shared" ref="X18:AG18" si="10">X6/X$4</f>
        <v>0.25645169101606036</v>
      </c>
      <c r="Y18" s="14">
        <f t="shared" si="10"/>
        <v>-0.83149424776701097</v>
      </c>
      <c r="Z18" s="14">
        <f t="shared" si="10"/>
        <v>-0.33824088178261369</v>
      </c>
      <c r="AA18" s="14">
        <f t="shared" si="10"/>
        <v>-0.29299310601438555</v>
      </c>
      <c r="AB18" s="14">
        <f t="shared" si="10"/>
        <v>-0.45816626233723612</v>
      </c>
      <c r="AC18" s="14">
        <f t="shared" si="10"/>
        <v>-0.46778821416648581</v>
      </c>
      <c r="AD18" s="14">
        <f t="shared" si="10"/>
        <v>0.40100821383812046</v>
      </c>
      <c r="AE18" s="14">
        <f t="shared" si="10"/>
        <v>1.1188050042266882</v>
      </c>
      <c r="AF18" s="14">
        <f t="shared" si="10"/>
        <v>0.54533204911030697</v>
      </c>
      <c r="AG18" s="14">
        <f t="shared" si="10"/>
        <v>2.4039870180651213</v>
      </c>
      <c r="AI18" s="14">
        <f t="shared" ref="AI18:AR18" si="11">AI6/AI$4</f>
        <v>0.16752929839729602</v>
      </c>
      <c r="AJ18" s="14">
        <f t="shared" si="11"/>
        <v>0.14777335908212477</v>
      </c>
      <c r="AK18" s="14">
        <f t="shared" si="11"/>
        <v>0.1267297811526665</v>
      </c>
      <c r="AL18" s="14">
        <f t="shared" si="11"/>
        <v>0.11124620385882461</v>
      </c>
      <c r="AM18" s="14">
        <f t="shared" si="11"/>
        <v>0.12179379552902692</v>
      </c>
      <c r="AN18" s="14">
        <f t="shared" si="11"/>
        <v>0.11779156485053051</v>
      </c>
      <c r="AO18" s="14">
        <f t="shared" si="11"/>
        <v>0.13994154707967668</v>
      </c>
      <c r="AP18" s="14">
        <f t="shared" si="11"/>
        <v>0.1424946171092161</v>
      </c>
      <c r="AQ18" s="14">
        <f t="shared" si="11"/>
        <v>0.18544104447556886</v>
      </c>
      <c r="AR18" s="14">
        <f t="shared" si="11"/>
        <v>0.15065776005631204</v>
      </c>
    </row>
    <row r="19" spans="1:44" s="14" customFormat="1" x14ac:dyDescent="0.25">
      <c r="A19" s="7" t="s">
        <v>20</v>
      </c>
      <c r="B19" s="14">
        <f t="shared" ref="B19:K19" si="12">B7/B$4</f>
        <v>0.5509178178032974</v>
      </c>
      <c r="C19" s="14">
        <f t="shared" si="12"/>
        <v>0.59683673221738531</v>
      </c>
      <c r="D19" s="14">
        <f t="shared" si="12"/>
        <v>0.66633199062552262</v>
      </c>
      <c r="E19" s="14">
        <f t="shared" si="12"/>
        <v>0.7003372641312553</v>
      </c>
      <c r="F19" s="14">
        <f t="shared" si="12"/>
        <v>0.70013833038823736</v>
      </c>
      <c r="G19" s="14">
        <f t="shared" si="12"/>
        <v>0.73322170979886792</v>
      </c>
      <c r="H19" s="14">
        <f t="shared" si="12"/>
        <v>0.66650770381826607</v>
      </c>
      <c r="I19" s="14">
        <f t="shared" si="12"/>
        <v>0.68955143990172008</v>
      </c>
      <c r="J19" s="14">
        <f t="shared" si="12"/>
        <v>0.6207585127714037</v>
      </c>
      <c r="K19" s="14">
        <f t="shared" si="12"/>
        <v>0.73125341787270071</v>
      </c>
      <c r="M19" s="14">
        <f t="shared" ref="M19:V19" si="13">M7/M$4</f>
        <v>9.4927649771907888E-2</v>
      </c>
      <c r="N19" s="14">
        <f t="shared" si="13"/>
        <v>7.1218628519766611E-2</v>
      </c>
      <c r="O19" s="14">
        <f t="shared" si="13"/>
        <v>0.1303025015221225</v>
      </c>
      <c r="P19" s="14">
        <f t="shared" si="13"/>
        <v>0.1730818357813815</v>
      </c>
      <c r="Q19" s="14">
        <f t="shared" si="13"/>
        <v>0.12748803515595639</v>
      </c>
      <c r="R19" s="14">
        <f t="shared" si="13"/>
        <v>0.11606504154099939</v>
      </c>
      <c r="S19" s="14">
        <f t="shared" si="13"/>
        <v>8.5212993551051733E-2</v>
      </c>
      <c r="T19" s="14">
        <f t="shared" si="13"/>
        <v>0.11003786423358131</v>
      </c>
      <c r="U19" s="14">
        <f t="shared" si="13"/>
        <v>0.10904816555556408</v>
      </c>
      <c r="V19" s="14">
        <f t="shared" si="13"/>
        <v>0.11985391150639696</v>
      </c>
      <c r="X19" s="14">
        <f t="shared" ref="X19:AG19" si="14">X7/X$4</f>
        <v>-7.5618507054338808</v>
      </c>
      <c r="Y19" s="14">
        <f t="shared" si="14"/>
        <v>25.923213428086562</v>
      </c>
      <c r="Z19" s="14">
        <f t="shared" si="14"/>
        <v>9.3736236051641395</v>
      </c>
      <c r="AA19" s="14">
        <f t="shared" si="14"/>
        <v>5.8196300551125271</v>
      </c>
      <c r="AB19" s="14">
        <f t="shared" si="14"/>
        <v>6.7594286163282744</v>
      </c>
      <c r="AC19" s="14">
        <f t="shared" si="14"/>
        <v>5.0952839911658732</v>
      </c>
      <c r="AD19" s="14">
        <f t="shared" si="14"/>
        <v>-3.1801300610068628</v>
      </c>
      <c r="AE19" s="14">
        <f t="shared" si="14"/>
        <v>-7.0019768399839082</v>
      </c>
      <c r="AF19" s="14">
        <f t="shared" si="14"/>
        <v>-1.9261735106137878</v>
      </c>
      <c r="AG19" s="14">
        <f t="shared" si="14"/>
        <v>-13.793938160023153</v>
      </c>
      <c r="AI19" s="14">
        <f t="shared" ref="AI19:AR19" si="15">AI7/AI$4</f>
        <v>0.31633005756982452</v>
      </c>
      <c r="AJ19" s="14">
        <f t="shared" si="15"/>
        <v>0.33672681266667298</v>
      </c>
      <c r="AK19" s="14">
        <f t="shared" si="15"/>
        <v>0.40632052756898407</v>
      </c>
      <c r="AL19" s="14">
        <f t="shared" si="15"/>
        <v>0.44962067721790994</v>
      </c>
      <c r="AM19" s="14">
        <f t="shared" si="15"/>
        <v>0.42673266883547789</v>
      </c>
      <c r="AN19" s="14">
        <f t="shared" si="15"/>
        <v>0.44503042664060166</v>
      </c>
      <c r="AO19" s="14">
        <f t="shared" si="15"/>
        <v>0.35210441143130466</v>
      </c>
      <c r="AP19" s="14">
        <f t="shared" si="15"/>
        <v>0.3884515572171709</v>
      </c>
      <c r="AQ19" s="14">
        <f t="shared" si="15"/>
        <v>0.33633080574178631</v>
      </c>
      <c r="AR19" s="14">
        <f t="shared" si="15"/>
        <v>0.41898153537239385</v>
      </c>
    </row>
    <row r="20" spans="1:44" s="14" customFormat="1" x14ac:dyDescent="0.25">
      <c r="A20" s="7" t="s">
        <v>16</v>
      </c>
      <c r="B20" s="14">
        <f t="shared" ref="B20:K20" si="16">B8/B$4</f>
        <v>0.50697082699094753</v>
      </c>
      <c r="C20" s="14">
        <f t="shared" si="16"/>
        <v>0.54172025787933753</v>
      </c>
      <c r="D20" s="14">
        <f t="shared" si="16"/>
        <v>0.60597850695820199</v>
      </c>
      <c r="E20" s="14">
        <f t="shared" si="16"/>
        <v>0.63881811500875552</v>
      </c>
      <c r="F20" s="14">
        <f t="shared" si="16"/>
        <v>0.62848136526598897</v>
      </c>
      <c r="G20" s="14">
        <f t="shared" si="16"/>
        <v>0.66160816643956444</v>
      </c>
      <c r="H20" s="14">
        <f t="shared" si="16"/>
        <v>0.59493221480467673</v>
      </c>
      <c r="I20" s="14">
        <f t="shared" si="16"/>
        <v>0.59189570379651624</v>
      </c>
      <c r="J20" s="14">
        <f t="shared" si="16"/>
        <v>0.4828321019852071</v>
      </c>
      <c r="K20" s="14">
        <f t="shared" si="16"/>
        <v>0.63953411009014449</v>
      </c>
      <c r="M20" s="14">
        <f t="shared" ref="M20:V20" si="17">M8/M$4</f>
        <v>7.5462215857780457E-2</v>
      </c>
      <c r="N20" s="14">
        <f t="shared" si="17"/>
        <v>4.7328034974095864E-2</v>
      </c>
      <c r="O20" s="14">
        <f t="shared" si="17"/>
        <v>0.10294119680010055</v>
      </c>
      <c r="P20" s="14">
        <f t="shared" si="17"/>
        <v>0.13930601066463258</v>
      </c>
      <c r="Q20" s="14">
        <f t="shared" si="17"/>
        <v>9.4541785194946645E-2</v>
      </c>
      <c r="R20" s="14">
        <f t="shared" si="17"/>
        <v>7.808158844544269E-2</v>
      </c>
      <c r="S20" s="14">
        <f t="shared" si="17"/>
        <v>5.8963814077749373E-2</v>
      </c>
      <c r="T20" s="14">
        <f t="shared" si="17"/>
        <v>7.6013800633428441E-2</v>
      </c>
      <c r="U20" s="14">
        <f t="shared" si="17"/>
        <v>7.5008011681094208E-2</v>
      </c>
      <c r="V20" s="14">
        <f t="shared" si="17"/>
        <v>9.387208876722733E-2</v>
      </c>
      <c r="X20" s="14">
        <f t="shared" ref="X20:AG20" si="18">X8/X$4</f>
        <v>-7.1702330325141244</v>
      </c>
      <c r="Y20" s="14">
        <f t="shared" si="18"/>
        <v>24.363509470850467</v>
      </c>
      <c r="Z20" s="14">
        <f t="shared" si="18"/>
        <v>8.7773434068000817</v>
      </c>
      <c r="AA20" s="14">
        <f t="shared" si="18"/>
        <v>5.488742036664223</v>
      </c>
      <c r="AB20" s="14">
        <f t="shared" si="18"/>
        <v>6.2781683343280656</v>
      </c>
      <c r="AC20" s="14">
        <f t="shared" si="18"/>
        <v>4.785973027032429</v>
      </c>
      <c r="AD20" s="14">
        <f t="shared" si="18"/>
        <v>-2.9517649330867921</v>
      </c>
      <c r="AE20" s="14">
        <f t="shared" si="18"/>
        <v>-6.2550884116064287</v>
      </c>
      <c r="AF20" s="14">
        <f t="shared" si="18"/>
        <v>-1.5470276441679327</v>
      </c>
      <c r="AG20" s="14">
        <f t="shared" si="18"/>
        <v>-12.323913380409962</v>
      </c>
      <c r="AI20" s="14">
        <f t="shared" ref="AI20:AR20" si="19">AI8/AI$4</f>
        <v>0.28497779796533479</v>
      </c>
      <c r="AJ20" s="14">
        <f t="shared" si="19"/>
        <v>0.29706292887614927</v>
      </c>
      <c r="AK20" s="14">
        <f t="shared" si="19"/>
        <v>0.36197053790968708</v>
      </c>
      <c r="AL20" s="14">
        <f t="shared" si="19"/>
        <v>0.40129382755854109</v>
      </c>
      <c r="AM20" s="14">
        <f t="shared" si="19"/>
        <v>0.37355771407095728</v>
      </c>
      <c r="AN20" s="14">
        <f t="shared" si="19"/>
        <v>0.38912099759184454</v>
      </c>
      <c r="AO20" s="14">
        <f t="shared" si="19"/>
        <v>0.3050444404492933</v>
      </c>
      <c r="AP20" s="14">
        <f t="shared" si="19"/>
        <v>0.32385715035555374</v>
      </c>
      <c r="AQ20" s="14">
        <f t="shared" si="19"/>
        <v>0.25614825338264768</v>
      </c>
      <c r="AR20" s="14">
        <f t="shared" si="19"/>
        <v>0.3608376034146184</v>
      </c>
    </row>
    <row r="21" spans="1:44" s="14" customFormat="1" x14ac:dyDescent="0.25">
      <c r="A21" s="7" t="s">
        <v>21</v>
      </c>
      <c r="B21" s="14">
        <f t="shared" ref="B21:K21" si="20">B9/B$4</f>
        <v>0.23127438068822953</v>
      </c>
      <c r="C21" s="14">
        <f t="shared" si="20"/>
        <v>0.21663158395698379</v>
      </c>
      <c r="D21" s="14">
        <f t="shared" si="20"/>
        <v>0.18027398096279021</v>
      </c>
      <c r="E21" s="14">
        <f t="shared" si="20"/>
        <v>0.16839941055679314</v>
      </c>
      <c r="F21" s="14">
        <f t="shared" si="20"/>
        <v>0.16767373002541106</v>
      </c>
      <c r="G21" s="14">
        <f t="shared" si="20"/>
        <v>0.1476907396380501</v>
      </c>
      <c r="H21" s="14">
        <f t="shared" si="20"/>
        <v>0.16252323343877847</v>
      </c>
      <c r="I21" s="14">
        <f t="shared" si="20"/>
        <v>0.15535885929168883</v>
      </c>
      <c r="J21" s="14">
        <f t="shared" si="20"/>
        <v>0.19151301426454412</v>
      </c>
      <c r="K21" s="14">
        <f t="shared" si="20"/>
        <v>0.13290081361153852</v>
      </c>
      <c r="M21" s="14">
        <f t="shared" ref="M21:V21" si="21">M9/M$4</f>
        <v>0.67343490677786133</v>
      </c>
      <c r="N21" s="14">
        <f t="shared" si="21"/>
        <v>0.69549304959779956</v>
      </c>
      <c r="O21" s="14">
        <f t="shared" si="21"/>
        <v>0.6658719993375728</v>
      </c>
      <c r="P21" s="14">
        <f t="shared" si="21"/>
        <v>0.6393059929331496</v>
      </c>
      <c r="Q21" s="14">
        <f t="shared" si="21"/>
        <v>0.67298646907760473</v>
      </c>
      <c r="R21" s="14">
        <f t="shared" si="21"/>
        <v>0.67539786286359804</v>
      </c>
      <c r="S21" s="14">
        <f t="shared" si="21"/>
        <v>0.70224454742867748</v>
      </c>
      <c r="T21" s="14">
        <f t="shared" si="21"/>
        <v>0.6553129447822843</v>
      </c>
      <c r="U21" s="14">
        <f t="shared" si="21"/>
        <v>0.62068100890177702</v>
      </c>
      <c r="V21" s="14">
        <f t="shared" si="21"/>
        <v>0.63592645653877489</v>
      </c>
      <c r="X21" s="14">
        <f t="shared" ref="X21:AG21" si="22">X9/X$4</f>
        <v>8.0979922394623784</v>
      </c>
      <c r="Y21" s="14">
        <f t="shared" si="22"/>
        <v>-22.856823798645848</v>
      </c>
      <c r="Z21" s="14">
        <f t="shared" si="22"/>
        <v>-7.7078061328827472</v>
      </c>
      <c r="AA21" s="14">
        <f t="shared" si="22"/>
        <v>-4.4037842840323549</v>
      </c>
      <c r="AB21" s="14">
        <f t="shared" si="22"/>
        <v>-5.1791087593798446</v>
      </c>
      <c r="AC21" s="14">
        <f t="shared" si="22"/>
        <v>-3.5821423096081206</v>
      </c>
      <c r="AD21" s="14">
        <f t="shared" si="22"/>
        <v>3.7340547684844392</v>
      </c>
      <c r="AE21" s="14">
        <f t="shared" si="22"/>
        <v>6.790942819101053</v>
      </c>
      <c r="AF21" s="14">
        <f t="shared" si="22"/>
        <v>2.327607613290736</v>
      </c>
      <c r="AG21" s="14">
        <f t="shared" si="22"/>
        <v>12.083423763060599</v>
      </c>
      <c r="AI21" s="14">
        <f t="shared" ref="AI21:AR21" si="23">AI9/AI$4</f>
        <v>0.45874737188632148</v>
      </c>
      <c r="AJ21" s="14">
        <f t="shared" si="23"/>
        <v>0.45360328722887983</v>
      </c>
      <c r="AK21" s="14">
        <f t="shared" si="23"/>
        <v>0.41582268449806781</v>
      </c>
      <c r="AL21" s="14">
        <f t="shared" si="23"/>
        <v>0.39232141256998776</v>
      </c>
      <c r="AM21" s="14">
        <f t="shared" si="23"/>
        <v>0.40892980700964227</v>
      </c>
      <c r="AN21" s="14">
        <f t="shared" si="23"/>
        <v>0.39411211170784621</v>
      </c>
      <c r="AO21" s="14">
        <f t="shared" si="23"/>
        <v>0.45444083580580613</v>
      </c>
      <c r="AP21" s="14">
        <f t="shared" si="23"/>
        <v>0.41512174114535672</v>
      </c>
      <c r="AQ21" s="14">
        <f t="shared" si="23"/>
        <v>0.43006060140895508</v>
      </c>
      <c r="AR21" s="14">
        <f t="shared" si="23"/>
        <v>0.38982081898803045</v>
      </c>
    </row>
    <row r="22" spans="1:44" s="14" customFormat="1" x14ac:dyDescent="0.25">
      <c r="A22" s="7" t="s">
        <v>18</v>
      </c>
      <c r="B22" s="14">
        <f t="shared" ref="B22:K22" si="24">B10/B$4</f>
        <v>2.0273196291085364E-2</v>
      </c>
      <c r="C22" s="14">
        <f t="shared" si="24"/>
        <v>1.9390268173309293E-2</v>
      </c>
      <c r="D22" s="14">
        <f t="shared" si="24"/>
        <v>1.9172689287842194E-2</v>
      </c>
      <c r="E22" s="14">
        <f t="shared" si="24"/>
        <v>2.0571169539173085E-2</v>
      </c>
      <c r="F22" s="14">
        <f t="shared" si="24"/>
        <v>2.0743149868310291E-2</v>
      </c>
      <c r="G22" s="14">
        <f t="shared" si="24"/>
        <v>2.1869817138212896E-2</v>
      </c>
      <c r="H22" s="14">
        <f t="shared" si="24"/>
        <v>2.2734819526901335E-2</v>
      </c>
      <c r="I22" s="14">
        <f t="shared" si="24"/>
        <v>2.0017942707959684E-2</v>
      </c>
      <c r="J22" s="14">
        <f t="shared" si="24"/>
        <v>2.1042896364577793E-2</v>
      </c>
      <c r="K22" s="14">
        <f t="shared" si="24"/>
        <v>1.5507769798982309E-2</v>
      </c>
      <c r="M22" s="14">
        <f t="shared" ref="M22:V22" si="25">M10/M$4</f>
        <v>0.31897880535860201</v>
      </c>
      <c r="N22" s="14">
        <f t="shared" si="25"/>
        <v>0.3353550967886213</v>
      </c>
      <c r="O22" s="14">
        <f t="shared" si="25"/>
        <v>0.32032803855327224</v>
      </c>
      <c r="P22" s="14">
        <f t="shared" si="25"/>
        <v>0.31155695509019982</v>
      </c>
      <c r="Q22" s="14">
        <f t="shared" si="25"/>
        <v>0.32430672835364038</v>
      </c>
      <c r="R22" s="14">
        <f t="shared" si="25"/>
        <v>0.33061656368688519</v>
      </c>
      <c r="S22" s="14">
        <f t="shared" si="25"/>
        <v>0.3310154571424932</v>
      </c>
      <c r="T22" s="14">
        <f t="shared" si="25"/>
        <v>0.30821494954747691</v>
      </c>
      <c r="U22" s="14">
        <f t="shared" si="25"/>
        <v>0.27392097197587223</v>
      </c>
      <c r="V22" s="14">
        <f t="shared" si="25"/>
        <v>0.27387088016791999</v>
      </c>
      <c r="X22" s="14">
        <f t="shared" ref="X22:AG22" si="26">X10/X$4</f>
        <v>5.3347067802856447</v>
      </c>
      <c r="Y22" s="14">
        <f t="shared" si="26"/>
        <v>-15.205055419414203</v>
      </c>
      <c r="Z22" s="14">
        <f t="shared" si="26"/>
        <v>-4.8728108687781138</v>
      </c>
      <c r="AA22" s="14">
        <f t="shared" si="26"/>
        <v>-2.8047035534000542</v>
      </c>
      <c r="AB22" s="14">
        <f t="shared" si="26"/>
        <v>-3.1913041634667136</v>
      </c>
      <c r="AC22" s="14">
        <f t="shared" si="26"/>
        <v>-2.1603516622415024</v>
      </c>
      <c r="AD22" s="14">
        <f t="shared" si="26"/>
        <v>2.0627395225997835</v>
      </c>
      <c r="AE22" s="14">
        <f t="shared" si="26"/>
        <v>3.8450800661083755</v>
      </c>
      <c r="AF22" s="14">
        <f t="shared" si="26"/>
        <v>1.2796910208176122</v>
      </c>
      <c r="AG22" s="14">
        <f t="shared" si="26"/>
        <v>6.1535135020468195</v>
      </c>
      <c r="AI22" s="14">
        <f t="shared" ref="AI22:AR22" si="27">AI10/AI$4</f>
        <v>0.17394466710994824</v>
      </c>
      <c r="AJ22" s="14">
        <f t="shared" si="27"/>
        <v>0.17575015299048771</v>
      </c>
      <c r="AK22" s="14">
        <f t="shared" si="27"/>
        <v>0.16525391161160602</v>
      </c>
      <c r="AL22" s="14">
        <f t="shared" si="27"/>
        <v>0.15893856998865874</v>
      </c>
      <c r="AM22" s="14">
        <f t="shared" si="27"/>
        <v>0.16567628216581393</v>
      </c>
      <c r="AN22" s="14">
        <f t="shared" si="27"/>
        <v>0.16604410161928709</v>
      </c>
      <c r="AO22" s="14">
        <f t="shared" si="27"/>
        <v>0.18947373136206802</v>
      </c>
      <c r="AP22" s="14">
        <f t="shared" si="27"/>
        <v>0.16975746321767346</v>
      </c>
      <c r="AQ22" s="14">
        <f t="shared" si="27"/>
        <v>0.1616019677132845</v>
      </c>
      <c r="AR22" s="14">
        <f t="shared" si="27"/>
        <v>0.14746655289162963</v>
      </c>
    </row>
    <row r="23" spans="1:44" s="14" customFormat="1" x14ac:dyDescent="0.25">
      <c r="A23" s="7" t="s">
        <v>22</v>
      </c>
      <c r="B23" s="14">
        <f t="shared" ref="B23:K23" si="28">B11/B$4</f>
        <v>1.8879703905291416E-2</v>
      </c>
      <c r="C23" s="14">
        <f t="shared" si="28"/>
        <v>1.6107423256571347E-2</v>
      </c>
      <c r="D23" s="14">
        <f t="shared" si="28"/>
        <v>1.2666420601635467E-2</v>
      </c>
      <c r="E23" s="14">
        <f t="shared" si="28"/>
        <v>1.0694568767006467E-2</v>
      </c>
      <c r="F23" s="14">
        <f t="shared" si="28"/>
        <v>1.0225283353444593E-2</v>
      </c>
      <c r="G23" s="14">
        <f t="shared" si="28"/>
        <v>7.9612737520520106E-3</v>
      </c>
      <c r="H23" s="14">
        <f t="shared" si="28"/>
        <v>1.0758948055532052E-2</v>
      </c>
      <c r="I23" s="14">
        <f t="shared" si="28"/>
        <v>1.1528962086881716E-2</v>
      </c>
      <c r="J23" s="14">
        <f t="shared" si="28"/>
        <v>1.5647506146532843E-2</v>
      </c>
      <c r="K23" s="14">
        <f t="shared" si="28"/>
        <v>9.9568302516192045E-3</v>
      </c>
      <c r="M23" s="14">
        <f t="shared" ref="M23:V23" si="29">M11/M$4</f>
        <v>3.9596270117351201E-2</v>
      </c>
      <c r="N23" s="14">
        <f t="shared" si="29"/>
        <v>3.8460067484002158E-2</v>
      </c>
      <c r="O23" s="14">
        <f t="shared" si="29"/>
        <v>3.5561436978432205E-2</v>
      </c>
      <c r="P23" s="14">
        <f t="shared" si="29"/>
        <v>3.5277001173672946E-2</v>
      </c>
      <c r="Q23" s="14">
        <f t="shared" si="29"/>
        <v>3.4405420555114266E-2</v>
      </c>
      <c r="R23" s="14">
        <f t="shared" si="29"/>
        <v>3.4789961845579587E-2</v>
      </c>
      <c r="S23" s="14">
        <f t="shared" si="29"/>
        <v>3.1847909637916699E-2</v>
      </c>
      <c r="T23" s="14">
        <f t="shared" si="29"/>
        <v>3.3264173505909787E-2</v>
      </c>
      <c r="U23" s="14">
        <f t="shared" si="29"/>
        <v>3.7831269458946798E-2</v>
      </c>
      <c r="V23" s="14">
        <f t="shared" si="29"/>
        <v>3.8687079566054008E-2</v>
      </c>
      <c r="X23" s="14">
        <f t="shared" ref="X23:AG23" si="30">X11/X$4</f>
        <v>0.38745937526168778</v>
      </c>
      <c r="Y23" s="14">
        <f t="shared" si="30"/>
        <v>-1.0609321304996195</v>
      </c>
      <c r="Z23" s="14">
        <f t="shared" si="30"/>
        <v>-0.359241446717118</v>
      </c>
      <c r="AA23" s="14">
        <f t="shared" si="30"/>
        <v>-0.22798418585119093</v>
      </c>
      <c r="AB23" s="14">
        <f t="shared" si="30"/>
        <v>-0.24562802132239508</v>
      </c>
      <c r="AC23" s="14">
        <f t="shared" si="30"/>
        <v>-0.18166384805322411</v>
      </c>
      <c r="AD23" s="14">
        <f t="shared" si="30"/>
        <v>0.15031224969568713</v>
      </c>
      <c r="AE23" s="14">
        <f t="shared" si="30"/>
        <v>0.30000709326095126</v>
      </c>
      <c r="AF23" s="14">
        <f t="shared" si="30"/>
        <v>0.12606258273624404</v>
      </c>
      <c r="AG23" s="14">
        <f t="shared" si="30"/>
        <v>0.69250951638816138</v>
      </c>
      <c r="AI23" s="14">
        <f t="shared" ref="AI23:AR23" si="31">AI11/AI$4</f>
        <v>2.9537505779390155E-2</v>
      </c>
      <c r="AJ23" s="14">
        <f t="shared" si="31"/>
        <v>2.7168960998215662E-2</v>
      </c>
      <c r="AK23" s="14">
        <f t="shared" si="31"/>
        <v>2.377209076689386E-2</v>
      </c>
      <c r="AL23" s="14">
        <f t="shared" si="31"/>
        <v>2.2383824523587639E-2</v>
      </c>
      <c r="AM23" s="14">
        <f t="shared" si="31"/>
        <v>2.17698271406392E-2</v>
      </c>
      <c r="AN23" s="14">
        <f t="shared" si="31"/>
        <v>2.0489363368181718E-2</v>
      </c>
      <c r="AO23" s="14">
        <f t="shared" si="31"/>
        <v>2.2165277474005415E-2</v>
      </c>
      <c r="AP23" s="14">
        <f t="shared" si="31"/>
        <v>2.2822001427414692E-2</v>
      </c>
      <c r="AQ23" s="14">
        <f t="shared" si="31"/>
        <v>2.7978069650999613E-2</v>
      </c>
      <c r="AR23" s="14">
        <f t="shared" si="31"/>
        <v>2.4630785570036784E-2</v>
      </c>
    </row>
    <row r="24" spans="1:44" s="14" customFormat="1" x14ac:dyDescent="0.25">
      <c r="A24" s="7" t="s">
        <v>19</v>
      </c>
      <c r="B24" s="14">
        <f t="shared" ref="B24:K24" si="32">B12/B$4</f>
        <v>6.7523036047006615E-2</v>
      </c>
      <c r="C24" s="14">
        <f t="shared" si="32"/>
        <v>6.0911912895886204E-2</v>
      </c>
      <c r="D24" s="14">
        <f t="shared" si="32"/>
        <v>4.2302294155831886E-2</v>
      </c>
      <c r="E24" s="14">
        <f t="shared" si="32"/>
        <v>3.7662002964083605E-2</v>
      </c>
      <c r="F24" s="14">
        <f t="shared" si="32"/>
        <v>3.6431387991321514E-2</v>
      </c>
      <c r="G24" s="14">
        <f t="shared" si="32"/>
        <v>2.94786811723491E-2</v>
      </c>
      <c r="H24" s="14">
        <f t="shared" si="32"/>
        <v>3.6848092768002348E-2</v>
      </c>
      <c r="I24" s="14">
        <f t="shared" si="32"/>
        <v>2.8405743551505394E-2</v>
      </c>
      <c r="J24" s="14">
        <f t="shared" si="32"/>
        <v>3.8714171837485101E-2</v>
      </c>
      <c r="K24" s="14">
        <f t="shared" si="32"/>
        <v>2.6624201652646652E-2</v>
      </c>
      <c r="M24" s="14">
        <f t="shared" ref="M24:V24" si="33">M12/M$4</f>
        <v>1.3869788831832833E-2</v>
      </c>
      <c r="N24" s="14">
        <f t="shared" si="33"/>
        <v>1.4940895235586381E-2</v>
      </c>
      <c r="O24" s="14">
        <f t="shared" si="33"/>
        <v>1.3187750857632945E-2</v>
      </c>
      <c r="P24" s="14">
        <f t="shared" si="33"/>
        <v>1.4704138058324306E-2</v>
      </c>
      <c r="Q24" s="14">
        <f t="shared" si="33"/>
        <v>1.8613413913688905E-2</v>
      </c>
      <c r="R24" s="14">
        <f t="shared" si="33"/>
        <v>1.3787031194280543E-2</v>
      </c>
      <c r="S24" s="14">
        <f t="shared" si="33"/>
        <v>1.7334251220452554E-2</v>
      </c>
      <c r="T24" s="14">
        <f t="shared" si="33"/>
        <v>1.6729850604204805E-2</v>
      </c>
      <c r="U24" s="14">
        <f t="shared" si="33"/>
        <v>1.9473335784244126E-2</v>
      </c>
      <c r="V24" s="14">
        <f t="shared" si="33"/>
        <v>2.4020594661724407E-2</v>
      </c>
      <c r="X24" s="14">
        <f t="shared" ref="X24:AG24" si="34">X12/X$4</f>
        <v>-0.88705100017818017</v>
      </c>
      <c r="Y24" s="14">
        <f t="shared" si="34"/>
        <v>2.2759789019640611</v>
      </c>
      <c r="Z24" s="14">
        <f t="shared" si="34"/>
        <v>0.51524048855548232</v>
      </c>
      <c r="AA24" s="14">
        <f t="shared" si="34"/>
        <v>0.2605673084176422</v>
      </c>
      <c r="AB24" s="14">
        <f t="shared" si="34"/>
        <v>0.22496578348995241</v>
      </c>
      <c r="AC24" s="14">
        <f t="shared" si="34"/>
        <v>0.14038723652339719</v>
      </c>
      <c r="AD24" s="14">
        <f t="shared" si="34"/>
        <v>-9.228206876247716E-2</v>
      </c>
      <c r="AE24" s="14">
        <f t="shared" si="34"/>
        <v>-0.12656122282808319</v>
      </c>
      <c r="AF24" s="14">
        <f t="shared" si="34"/>
        <v>-5.7053095264568233E-2</v>
      </c>
      <c r="AG24" s="14">
        <f t="shared" si="34"/>
        <v>-3.5230428491652109E-2</v>
      </c>
      <c r="AI24" s="14">
        <f t="shared" ref="AI24:AR24" si="35">AI12/AI$4</f>
        <v>3.9920697277732953E-2</v>
      </c>
      <c r="AJ24" s="14">
        <f t="shared" si="35"/>
        <v>3.8162472530027032E-2</v>
      </c>
      <c r="AK24" s="14">
        <f t="shared" si="35"/>
        <v>2.8179722258061968E-2</v>
      </c>
      <c r="AL24" s="14">
        <f t="shared" si="35"/>
        <v>2.6745249484648285E-2</v>
      </c>
      <c r="AM24" s="14">
        <f t="shared" si="35"/>
        <v>2.7924389862124619E-2</v>
      </c>
      <c r="AN24" s="14">
        <f t="shared" si="35"/>
        <v>2.2151211544879347E-2</v>
      </c>
      <c r="AO24" s="14">
        <f t="shared" si="35"/>
        <v>2.6293694248107256E-2</v>
      </c>
      <c r="AP24" s="14">
        <f t="shared" si="35"/>
        <v>2.2339259271794934E-2</v>
      </c>
      <c r="AQ24" s="14">
        <f t="shared" si="35"/>
        <v>2.8019397128057989E-2</v>
      </c>
      <c r="AR24" s="14">
        <f t="shared" si="35"/>
        <v>2.5294411150887333E-2</v>
      </c>
    </row>
    <row r="26" spans="1:44" x14ac:dyDescent="0.25">
      <c r="B26" t="s">
        <v>1</v>
      </c>
      <c r="D26" t="s">
        <v>2</v>
      </c>
      <c r="F26" t="s">
        <v>4</v>
      </c>
    </row>
    <row r="27" spans="1:44" x14ac:dyDescent="0.25">
      <c r="B27" t="s">
        <v>60</v>
      </c>
      <c r="C27" t="s">
        <v>61</v>
      </c>
      <c r="D27" t="s">
        <v>60</v>
      </c>
      <c r="E27" t="s">
        <v>61</v>
      </c>
      <c r="F27" t="s">
        <v>60</v>
      </c>
      <c r="G27" t="s">
        <v>61</v>
      </c>
    </row>
    <row r="28" spans="1:44" ht="15.75" thickBot="1" x14ac:dyDescent="0.3">
      <c r="A28" s="7" t="s">
        <v>67</v>
      </c>
      <c r="B28" s="15">
        <f t="shared" ref="B28:B36" si="36">(K4-B4)/B4</f>
        <v>2.5072625076827806</v>
      </c>
      <c r="C28" s="14">
        <f t="shared" ref="C28:C36" si="37">(K4/B4)^(1/(K$3-B$3))-1</f>
        <v>0.14961396373987412</v>
      </c>
      <c r="D28" s="15">
        <f t="shared" ref="D28:D36" si="38">(V4-M4)/M4</f>
        <v>2.4555853467985886</v>
      </c>
      <c r="E28" s="14">
        <f t="shared" ref="E28:E36" si="39">(V4/M4)^(1/(V$3-M$3))-1</f>
        <v>0.14771943528211517</v>
      </c>
      <c r="F28" s="15">
        <f t="shared" ref="F28:F36" si="40">(AR4-AI4)/AI4</f>
        <v>2.4806767822067588</v>
      </c>
      <c r="G28" s="14">
        <f t="shared" ref="G28:G36" si="41">(AR4/AI4)^(1/(AR$3-AI$3))-1</f>
        <v>0.14864243102375041</v>
      </c>
      <c r="L28" t="s">
        <v>87</v>
      </c>
      <c r="M28" t="s">
        <v>88</v>
      </c>
      <c r="N28" t="s">
        <v>89</v>
      </c>
      <c r="O28" t="s">
        <v>90</v>
      </c>
    </row>
    <row r="29" spans="1:44" ht="15.75" thickBot="1" x14ac:dyDescent="0.3">
      <c r="A29" s="7" t="s">
        <v>14</v>
      </c>
      <c r="B29" s="15">
        <f t="shared" si="36"/>
        <v>1.0826747889445443</v>
      </c>
      <c r="C29" s="14">
        <f t="shared" si="37"/>
        <v>8.4931664134876517E-2</v>
      </c>
      <c r="D29" s="15">
        <f t="shared" si="38"/>
        <v>2.8442211183637389</v>
      </c>
      <c r="E29" s="14">
        <f t="shared" si="39"/>
        <v>0.16139166980304975</v>
      </c>
      <c r="F29" s="15">
        <f t="shared" si="40"/>
        <v>1.9745237912918625</v>
      </c>
      <c r="G29" s="14">
        <f t="shared" si="41"/>
        <v>0.12876085164013507</v>
      </c>
      <c r="K29" s="54" t="s">
        <v>79</v>
      </c>
      <c r="L29" s="6">
        <f>V5/1000</f>
        <v>30.145660718999999</v>
      </c>
      <c r="M29" s="6">
        <f>K5/1000</f>
        <v>15.926293361000003</v>
      </c>
      <c r="N29" s="6">
        <f>AR5/1000</f>
        <v>46.071954080000005</v>
      </c>
      <c r="O29" s="6">
        <f>AG5/1000</f>
        <v>-14.219367357999998</v>
      </c>
    </row>
    <row r="30" spans="1:44" ht="15.75" thickBot="1" x14ac:dyDescent="0.3">
      <c r="A30" s="7" t="s">
        <v>15</v>
      </c>
      <c r="B30" s="15">
        <f t="shared" si="36"/>
        <v>1.1516015667195527</v>
      </c>
      <c r="C30" s="14">
        <f t="shared" si="37"/>
        <v>8.8863748491267103E-2</v>
      </c>
      <c r="D30" s="15">
        <f t="shared" si="38"/>
        <v>3.0257315301647618</v>
      </c>
      <c r="E30" s="14">
        <f t="shared" si="39"/>
        <v>0.16736045913158715</v>
      </c>
      <c r="F30" s="15">
        <f t="shared" si="40"/>
        <v>2.1301448314054783</v>
      </c>
      <c r="G30" s="14">
        <f t="shared" si="41"/>
        <v>0.13517472993750301</v>
      </c>
      <c r="K30" s="55" t="s">
        <v>80</v>
      </c>
      <c r="L30" s="6">
        <f t="shared" ref="L30:L36" si="42">V6/1000</f>
        <v>27.389565660999995</v>
      </c>
      <c r="M30" s="6">
        <f t="shared" ref="M30:M36" si="43">K6/1000</f>
        <v>13.397685871000002</v>
      </c>
      <c r="N30" s="6">
        <f t="shared" ref="N30:N36" si="44">AR6/1000</f>
        <v>40.787251531999992</v>
      </c>
      <c r="O30" s="6">
        <f t="shared" ref="O30:O36" si="45">AG6/1000</f>
        <v>-13.991879789999995</v>
      </c>
    </row>
    <row r="31" spans="1:44" ht="15.75" thickBot="1" x14ac:dyDescent="0.3">
      <c r="A31" s="7" t="s">
        <v>20</v>
      </c>
      <c r="B31" s="15">
        <f t="shared" si="36"/>
        <v>3.6553181132281436</v>
      </c>
      <c r="C31" s="14">
        <f t="shared" si="37"/>
        <v>0.18636027469187133</v>
      </c>
      <c r="D31" s="15">
        <f t="shared" si="38"/>
        <v>3.3629587517773429</v>
      </c>
      <c r="E31" s="14">
        <f t="shared" si="39"/>
        <v>0.17784133054446483</v>
      </c>
      <c r="F31" s="15">
        <f t="shared" si="40"/>
        <v>3.6101825212171854</v>
      </c>
      <c r="G31" s="14">
        <f t="shared" si="41"/>
        <v>0.18507669533894577</v>
      </c>
      <c r="K31" s="55" t="s">
        <v>81</v>
      </c>
      <c r="L31" s="6">
        <f t="shared" si="42"/>
        <v>16.572687632000001</v>
      </c>
      <c r="M31" s="6">
        <f t="shared" si="43"/>
        <v>96.857282813000026</v>
      </c>
      <c r="N31" s="6">
        <f t="shared" si="44"/>
        <v>113.42997044500002</v>
      </c>
      <c r="O31" s="6">
        <f t="shared" si="45"/>
        <v>80.284595181000029</v>
      </c>
    </row>
    <row r="32" spans="1:44" ht="15.75" thickBot="1" x14ac:dyDescent="0.3">
      <c r="A32" s="7" t="s">
        <v>16</v>
      </c>
      <c r="B32" s="15">
        <f t="shared" si="36"/>
        <v>3.424345321833453</v>
      </c>
      <c r="C32" s="14">
        <f t="shared" si="37"/>
        <v>0.17967126781986753</v>
      </c>
      <c r="D32" s="15">
        <f t="shared" si="38"/>
        <v>3.2986150185246905</v>
      </c>
      <c r="E32" s="14">
        <f t="shared" si="39"/>
        <v>0.17589850732361589</v>
      </c>
      <c r="F32" s="15">
        <f t="shared" si="40"/>
        <v>3.4072172545356305</v>
      </c>
      <c r="G32" s="14">
        <f t="shared" si="41"/>
        <v>0.17916296062193116</v>
      </c>
      <c r="K32" s="55" t="s">
        <v>82</v>
      </c>
      <c r="L32" s="6">
        <f t="shared" si="42"/>
        <v>12.980075367999998</v>
      </c>
      <c r="M32" s="6">
        <f t="shared" si="43"/>
        <v>84.708713362000012</v>
      </c>
      <c r="N32" s="6">
        <f t="shared" si="44"/>
        <v>97.688788729999999</v>
      </c>
      <c r="O32" s="6">
        <f t="shared" si="45"/>
        <v>71.728637994000024</v>
      </c>
    </row>
    <row r="33" spans="1:15" ht="15.75" thickBot="1" x14ac:dyDescent="0.3">
      <c r="A33" s="7" t="s">
        <v>21</v>
      </c>
      <c r="B33" s="15">
        <f t="shared" si="36"/>
        <v>1.015433094808019</v>
      </c>
      <c r="C33" s="14">
        <f t="shared" si="37"/>
        <v>8.0982615230942523E-2</v>
      </c>
      <c r="D33" s="15">
        <f t="shared" si="38"/>
        <v>2.2631188593581544</v>
      </c>
      <c r="E33" s="14">
        <f t="shared" si="39"/>
        <v>0.14043443310421844</v>
      </c>
      <c r="F33" s="15">
        <f t="shared" si="40"/>
        <v>1.9577069145775707</v>
      </c>
      <c r="G33" s="14">
        <f t="shared" si="41"/>
        <v>0.12804999649992599</v>
      </c>
      <c r="K33" s="55" t="s">
        <v>83</v>
      </c>
      <c r="L33" s="6">
        <f t="shared" si="42"/>
        <v>87.932136620999998</v>
      </c>
      <c r="M33" s="6">
        <f t="shared" si="43"/>
        <v>17.603215759999998</v>
      </c>
      <c r="N33" s="6">
        <f t="shared" si="44"/>
        <v>105.53535238100001</v>
      </c>
      <c r="O33" s="6">
        <f t="shared" si="45"/>
        <v>-70.328920860999986</v>
      </c>
    </row>
    <row r="34" spans="1:15" ht="15.75" thickBot="1" x14ac:dyDescent="0.3">
      <c r="A34" s="7" t="s">
        <v>18</v>
      </c>
      <c r="B34" s="15">
        <f t="shared" si="36"/>
        <v>1.6828438304848139</v>
      </c>
      <c r="C34" s="14">
        <f t="shared" si="37"/>
        <v>0.11589083413593504</v>
      </c>
      <c r="D34" s="15">
        <f t="shared" si="38"/>
        <v>1.9669187561197159</v>
      </c>
      <c r="E34" s="14">
        <f t="shared" si="39"/>
        <v>0.12843982784685171</v>
      </c>
      <c r="F34" s="15">
        <f t="shared" si="40"/>
        <v>1.9508430199674944</v>
      </c>
      <c r="G34" s="14">
        <f t="shared" si="41"/>
        <v>0.12775882445906528</v>
      </c>
      <c r="K34" s="55" t="s">
        <v>84</v>
      </c>
      <c r="L34" s="6">
        <f t="shared" si="42"/>
        <v>37.869240072999986</v>
      </c>
      <c r="M34" s="6">
        <f t="shared" si="43"/>
        <v>2.0540628030000003</v>
      </c>
      <c r="N34" s="6">
        <f t="shared" si="44"/>
        <v>39.923302875999987</v>
      </c>
      <c r="O34" s="6">
        <f t="shared" si="45"/>
        <v>-35.815177269999985</v>
      </c>
    </row>
    <row r="35" spans="1:15" ht="15.75" thickBot="1" x14ac:dyDescent="0.3">
      <c r="A35" s="7" t="s">
        <v>22</v>
      </c>
      <c r="B35" s="15">
        <f t="shared" si="36"/>
        <v>0.84966976240969394</v>
      </c>
      <c r="C35" s="14">
        <f t="shared" si="37"/>
        <v>7.0723003012624019E-2</v>
      </c>
      <c r="D35" s="15">
        <f t="shared" si="38"/>
        <v>2.3762398544782504</v>
      </c>
      <c r="E35" s="14">
        <f t="shared" si="39"/>
        <v>0.14476096016332551</v>
      </c>
      <c r="F35" s="15">
        <f t="shared" si="40"/>
        <v>1.902472676652333</v>
      </c>
      <c r="G35" s="14">
        <f t="shared" si="41"/>
        <v>0.12568967380229701</v>
      </c>
      <c r="K35" s="55" t="s">
        <v>85</v>
      </c>
      <c r="L35" s="6">
        <f t="shared" si="42"/>
        <v>5.349419780999999</v>
      </c>
      <c r="M35" s="6">
        <f t="shared" si="43"/>
        <v>1.3188198509999995</v>
      </c>
      <c r="N35" s="6">
        <f t="shared" si="44"/>
        <v>6.6682396319999979</v>
      </c>
      <c r="O35" s="6">
        <f t="shared" si="45"/>
        <v>-4.0305999299999993</v>
      </c>
    </row>
    <row r="36" spans="1:15" ht="15.75" thickBot="1" x14ac:dyDescent="0.3">
      <c r="A36" s="7" t="s">
        <v>19</v>
      </c>
      <c r="B36" s="15">
        <f t="shared" si="36"/>
        <v>0.3829067784853124</v>
      </c>
      <c r="C36" s="14">
        <f t="shared" si="37"/>
        <v>3.6677460428749198E-2</v>
      </c>
      <c r="D36" s="15">
        <f t="shared" si="38"/>
        <v>4.9846055293889062</v>
      </c>
      <c r="E36" s="14">
        <f t="shared" si="39"/>
        <v>0.21993665629680503</v>
      </c>
      <c r="F36" s="15">
        <f t="shared" si="40"/>
        <v>1.2054141239059306</v>
      </c>
      <c r="G36" s="14">
        <f t="shared" si="41"/>
        <v>9.1856521434200422E-2</v>
      </c>
      <c r="K36" s="55" t="s">
        <v>86</v>
      </c>
      <c r="L36" s="6">
        <f t="shared" si="42"/>
        <v>3.321425284</v>
      </c>
      <c r="M36" s="6">
        <f t="shared" si="43"/>
        <v>3.5264762749999994</v>
      </c>
      <c r="N36" s="6">
        <f t="shared" si="44"/>
        <v>6.8479015590000003</v>
      </c>
      <c r="O36" s="6">
        <f t="shared" si="45"/>
        <v>0.2050509909999996</v>
      </c>
    </row>
    <row r="38" spans="1:15" x14ac:dyDescent="0.25">
      <c r="A38" s="3" t="str">
        <f>A1</f>
        <v>COMESA</v>
      </c>
    </row>
    <row r="39" spans="1:15" x14ac:dyDescent="0.25">
      <c r="A39" s="18"/>
      <c r="B39" s="64" t="s">
        <v>63</v>
      </c>
      <c r="C39" s="64"/>
      <c r="D39" s="64"/>
      <c r="E39" s="64"/>
      <c r="F39" s="64" t="s">
        <v>64</v>
      </c>
      <c r="G39" s="64"/>
      <c r="H39" s="64"/>
      <c r="I39" s="64"/>
      <c r="J39" s="64" t="s">
        <v>4</v>
      </c>
      <c r="K39" s="64"/>
      <c r="L39" s="64"/>
      <c r="M39" s="19" t="s">
        <v>3</v>
      </c>
    </row>
    <row r="40" spans="1:15" ht="38.25" x14ac:dyDescent="0.25">
      <c r="A40" s="29" t="s">
        <v>70</v>
      </c>
      <c r="B40" s="21">
        <v>2003</v>
      </c>
      <c r="C40" s="21">
        <v>2012</v>
      </c>
      <c r="D40" s="29" t="s">
        <v>94</v>
      </c>
      <c r="E40" s="21" t="s">
        <v>66</v>
      </c>
      <c r="F40" s="21">
        <v>2003</v>
      </c>
      <c r="G40" s="21">
        <v>2012</v>
      </c>
      <c r="H40" s="29" t="s">
        <v>94</v>
      </c>
      <c r="I40" s="21" t="s">
        <v>66</v>
      </c>
      <c r="J40" s="21">
        <v>2012</v>
      </c>
      <c r="K40" s="29" t="s">
        <v>95</v>
      </c>
      <c r="L40" s="21" t="s">
        <v>66</v>
      </c>
      <c r="M40" s="21">
        <v>2012</v>
      </c>
    </row>
    <row r="41" spans="1:15" x14ac:dyDescent="0.25">
      <c r="A41" s="22" t="s">
        <v>69</v>
      </c>
      <c r="B41" s="23">
        <f t="shared" ref="B41:B49" si="46">B4</f>
        <v>37765.574850999998</v>
      </c>
      <c r="C41" s="23">
        <f t="shared" ref="C41:C49" si="47">K4</f>
        <v>132453.78475600001</v>
      </c>
      <c r="D41" s="24"/>
      <c r="E41" s="25">
        <f t="shared" ref="E41:E49" si="48">C28</f>
        <v>0.14961396373987412</v>
      </c>
      <c r="F41" s="23">
        <f t="shared" ref="F41:F49" si="49">M4</f>
        <v>40014.657954000002</v>
      </c>
      <c r="G41" s="23">
        <f t="shared" ref="G41:G49" si="50">V4</f>
        <v>138274.06568299999</v>
      </c>
      <c r="H41" s="24"/>
      <c r="I41" s="25">
        <f t="shared" ref="I41:I49" si="51">E28</f>
        <v>0.14771943528211517</v>
      </c>
      <c r="J41" s="23">
        <f t="shared" ref="J41:J49" si="52">AR4</f>
        <v>270727.850439</v>
      </c>
      <c r="K41" s="24"/>
      <c r="L41" s="25">
        <f t="shared" ref="L41:L49" si="53">G28</f>
        <v>0.14864243102375041</v>
      </c>
      <c r="M41" s="23">
        <f t="shared" ref="M41:M49" si="54">AG4</f>
        <v>-5820.2809269999852</v>
      </c>
    </row>
    <row r="42" spans="1:15" x14ac:dyDescent="0.25">
      <c r="A42" s="28" t="s">
        <v>14</v>
      </c>
      <c r="B42" s="23">
        <f t="shared" si="46"/>
        <v>7647.0380520000008</v>
      </c>
      <c r="C42" s="23">
        <f t="shared" si="47"/>
        <v>15926.293361000002</v>
      </c>
      <c r="D42" s="24">
        <f t="shared" ref="D42:D49" si="55">K17</f>
        <v>0.12024037961873761</v>
      </c>
      <c r="E42" s="25">
        <f t="shared" si="48"/>
        <v>8.4931664134876517E-2</v>
      </c>
      <c r="F42" s="23">
        <f t="shared" si="49"/>
        <v>7841.8123699999996</v>
      </c>
      <c r="G42" s="23">
        <f t="shared" si="50"/>
        <v>30145.660719</v>
      </c>
      <c r="H42" s="24">
        <f t="shared" ref="H42:H49" si="56">V17</f>
        <v>0.21801384496866094</v>
      </c>
      <c r="I42" s="25">
        <f t="shared" si="51"/>
        <v>0.16139166980304975</v>
      </c>
      <c r="J42" s="23">
        <f t="shared" si="52"/>
        <v>46071.954080000003</v>
      </c>
      <c r="K42" s="24">
        <f t="shared" ref="K42:K49" si="57">AR17</f>
        <v>0.1701781106202846</v>
      </c>
      <c r="L42" s="25">
        <f t="shared" si="53"/>
        <v>0.12876085164013507</v>
      </c>
      <c r="M42" s="23">
        <f t="shared" si="54"/>
        <v>-14219.367357999998</v>
      </c>
    </row>
    <row r="43" spans="1:15" x14ac:dyDescent="0.25">
      <c r="A43" s="28" t="s">
        <v>15</v>
      </c>
      <c r="B43" s="23">
        <f t="shared" si="46"/>
        <v>6226.8433329999998</v>
      </c>
      <c r="C43" s="23">
        <f t="shared" si="47"/>
        <v>13397.685871000001</v>
      </c>
      <c r="D43" s="24">
        <f t="shared" si="55"/>
        <v>0.10114989085197205</v>
      </c>
      <c r="E43" s="25">
        <f t="shared" si="48"/>
        <v>8.8863748491267103E-2</v>
      </c>
      <c r="F43" s="23">
        <f t="shared" si="49"/>
        <v>6803.6244979999992</v>
      </c>
      <c r="G43" s="23">
        <f t="shared" si="50"/>
        <v>27389.565660999997</v>
      </c>
      <c r="H43" s="24">
        <f t="shared" si="56"/>
        <v>0.19808172650243688</v>
      </c>
      <c r="I43" s="25">
        <f t="shared" si="51"/>
        <v>0.16736045913158715</v>
      </c>
      <c r="J43" s="23">
        <f t="shared" si="52"/>
        <v>40787.251531999995</v>
      </c>
      <c r="K43" s="24">
        <f t="shared" si="57"/>
        <v>0.15065776005631204</v>
      </c>
      <c r="L43" s="25">
        <f t="shared" si="53"/>
        <v>0.13517472993750301</v>
      </c>
      <c r="M43" s="23">
        <f t="shared" si="54"/>
        <v>-13991.879789999995</v>
      </c>
    </row>
    <row r="44" spans="1:15" x14ac:dyDescent="0.25">
      <c r="A44" s="28" t="s">
        <v>20</v>
      </c>
      <c r="B44" s="23">
        <f t="shared" si="46"/>
        <v>20805.728085000006</v>
      </c>
      <c r="C44" s="23">
        <f t="shared" si="47"/>
        <v>96857.282813000027</v>
      </c>
      <c r="D44" s="24">
        <f t="shared" si="55"/>
        <v>0.73125341787270071</v>
      </c>
      <c r="E44" s="25">
        <f t="shared" si="48"/>
        <v>0.18636027469187133</v>
      </c>
      <c r="F44" s="23">
        <f t="shared" si="49"/>
        <v>3798.4974360000006</v>
      </c>
      <c r="G44" s="23">
        <f t="shared" si="50"/>
        <v>16572.687632000001</v>
      </c>
      <c r="H44" s="24">
        <f t="shared" si="56"/>
        <v>0.11985391150639696</v>
      </c>
      <c r="I44" s="25">
        <f t="shared" si="51"/>
        <v>0.17784133054446483</v>
      </c>
      <c r="J44" s="23">
        <f t="shared" si="52"/>
        <v>113429.97044500003</v>
      </c>
      <c r="K44" s="24">
        <f t="shared" si="57"/>
        <v>0.41898153537239385</v>
      </c>
      <c r="L44" s="25">
        <f t="shared" si="53"/>
        <v>0.18507669533894577</v>
      </c>
      <c r="M44" s="23">
        <f t="shared" si="54"/>
        <v>80284.595181000026</v>
      </c>
    </row>
    <row r="45" spans="1:15" x14ac:dyDescent="0.25">
      <c r="A45" s="28" t="s">
        <v>16</v>
      </c>
      <c r="B45" s="23">
        <f t="shared" si="46"/>
        <v>19146.044714</v>
      </c>
      <c r="C45" s="23">
        <f t="shared" si="47"/>
        <v>84708.71336200001</v>
      </c>
      <c r="D45" s="24">
        <f t="shared" si="55"/>
        <v>0.63953411009014449</v>
      </c>
      <c r="E45" s="25">
        <f t="shared" si="48"/>
        <v>0.17967126781986753</v>
      </c>
      <c r="F45" s="23">
        <f t="shared" si="49"/>
        <v>3019.594756</v>
      </c>
      <c r="G45" s="23">
        <f t="shared" si="50"/>
        <v>12980.075367999998</v>
      </c>
      <c r="H45" s="24">
        <f t="shared" si="56"/>
        <v>9.387208876722733E-2</v>
      </c>
      <c r="I45" s="25">
        <f t="shared" si="51"/>
        <v>0.17589850732361589</v>
      </c>
      <c r="J45" s="23">
        <f t="shared" si="52"/>
        <v>97688.78873</v>
      </c>
      <c r="K45" s="24">
        <f t="shared" si="57"/>
        <v>0.3608376034146184</v>
      </c>
      <c r="L45" s="25">
        <f t="shared" si="53"/>
        <v>0.17916296062193116</v>
      </c>
      <c r="M45" s="23">
        <f t="shared" si="54"/>
        <v>71728.637994000019</v>
      </c>
    </row>
    <row r="46" spans="1:15" x14ac:dyDescent="0.25">
      <c r="A46" s="28" t="s">
        <v>21</v>
      </c>
      <c r="B46" s="23">
        <f t="shared" si="46"/>
        <v>8734.2099350000008</v>
      </c>
      <c r="C46" s="23">
        <f t="shared" si="47"/>
        <v>17603.215759999999</v>
      </c>
      <c r="D46" s="24">
        <f t="shared" si="55"/>
        <v>0.13290081361153852</v>
      </c>
      <c r="E46" s="25">
        <f t="shared" si="48"/>
        <v>8.0982615230942523E-2</v>
      </c>
      <c r="F46" s="23">
        <f t="shared" si="49"/>
        <v>26947.267448999999</v>
      </c>
      <c r="G46" s="23">
        <f t="shared" si="50"/>
        <v>87932.136620999998</v>
      </c>
      <c r="H46" s="24">
        <f t="shared" si="56"/>
        <v>0.63592645653877489</v>
      </c>
      <c r="I46" s="25">
        <f t="shared" si="51"/>
        <v>0.14043443310421844</v>
      </c>
      <c r="J46" s="23">
        <f t="shared" si="52"/>
        <v>105535.352381</v>
      </c>
      <c r="K46" s="24">
        <f t="shared" si="57"/>
        <v>0.38982081898803045</v>
      </c>
      <c r="L46" s="25">
        <f t="shared" si="53"/>
        <v>0.12804999649992599</v>
      </c>
      <c r="M46" s="23">
        <f t="shared" si="54"/>
        <v>-70328.920860999991</v>
      </c>
    </row>
    <row r="47" spans="1:15" x14ac:dyDescent="0.25">
      <c r="A47" s="28" t="s">
        <v>18</v>
      </c>
      <c r="B47" s="23">
        <f t="shared" si="46"/>
        <v>765.6289119999999</v>
      </c>
      <c r="C47" s="23">
        <f t="shared" si="47"/>
        <v>2054.0628030000003</v>
      </c>
      <c r="D47" s="24">
        <f t="shared" si="55"/>
        <v>1.5507769798982309E-2</v>
      </c>
      <c r="E47" s="25">
        <f t="shared" si="48"/>
        <v>0.11589083413593504</v>
      </c>
      <c r="F47" s="23">
        <f t="shared" si="49"/>
        <v>12763.827791000002</v>
      </c>
      <c r="G47" s="23">
        <f t="shared" si="50"/>
        <v>37869.240072999986</v>
      </c>
      <c r="H47" s="24">
        <f t="shared" si="56"/>
        <v>0.27387088016791999</v>
      </c>
      <c r="I47" s="25">
        <f t="shared" si="51"/>
        <v>0.12843982784685171</v>
      </c>
      <c r="J47" s="23">
        <f t="shared" si="52"/>
        <v>39923.302875999987</v>
      </c>
      <c r="K47" s="24">
        <f t="shared" si="57"/>
        <v>0.14746655289162963</v>
      </c>
      <c r="L47" s="25">
        <f t="shared" si="53"/>
        <v>0.12775882445906528</v>
      </c>
      <c r="M47" s="23">
        <f t="shared" si="54"/>
        <v>-35815.177269999986</v>
      </c>
    </row>
    <row r="48" spans="1:15" x14ac:dyDescent="0.25">
      <c r="A48" s="28" t="s">
        <v>22</v>
      </c>
      <c r="B48" s="23">
        <f t="shared" si="46"/>
        <v>713.00287099999991</v>
      </c>
      <c r="C48" s="23">
        <f t="shared" si="47"/>
        <v>1318.8198509999995</v>
      </c>
      <c r="D48" s="24">
        <f t="shared" si="55"/>
        <v>9.9568302516192045E-3</v>
      </c>
      <c r="E48" s="25">
        <f t="shared" si="48"/>
        <v>7.0723003012624019E-2</v>
      </c>
      <c r="F48" s="23">
        <f t="shared" si="49"/>
        <v>1584.4312049999999</v>
      </c>
      <c r="G48" s="23">
        <f t="shared" si="50"/>
        <v>5349.4197809999987</v>
      </c>
      <c r="H48" s="24">
        <f t="shared" si="56"/>
        <v>3.8687079566054008E-2</v>
      </c>
      <c r="I48" s="25">
        <f t="shared" si="51"/>
        <v>0.14476096016332551</v>
      </c>
      <c r="J48" s="23">
        <f t="shared" si="52"/>
        <v>6668.239631999998</v>
      </c>
      <c r="K48" s="24">
        <f t="shared" si="57"/>
        <v>2.4630785570036784E-2</v>
      </c>
      <c r="L48" s="25">
        <f t="shared" si="53"/>
        <v>0.12568967380229701</v>
      </c>
      <c r="M48" s="23">
        <f t="shared" si="54"/>
        <v>-4030.5999299999994</v>
      </c>
    </row>
    <row r="49" spans="1:13" x14ac:dyDescent="0.25">
      <c r="A49" s="28" t="s">
        <v>19</v>
      </c>
      <c r="B49" s="23">
        <f t="shared" si="46"/>
        <v>2550.0462719999991</v>
      </c>
      <c r="C49" s="23">
        <f t="shared" si="47"/>
        <v>3526.4762749999995</v>
      </c>
      <c r="D49" s="24">
        <f t="shared" si="55"/>
        <v>2.6624201652646652E-2</v>
      </c>
      <c r="E49" s="25">
        <f t="shared" si="48"/>
        <v>3.6677460428749198E-2</v>
      </c>
      <c r="F49" s="23">
        <f t="shared" si="49"/>
        <v>554.99485600000003</v>
      </c>
      <c r="G49" s="23">
        <f t="shared" si="50"/>
        <v>3321.4252839999999</v>
      </c>
      <c r="H49" s="24">
        <f t="shared" si="56"/>
        <v>2.4020594661724407E-2</v>
      </c>
      <c r="I49" s="25">
        <f t="shared" si="51"/>
        <v>0.21993665629680503</v>
      </c>
      <c r="J49" s="23">
        <f t="shared" si="52"/>
        <v>6847.9015589999999</v>
      </c>
      <c r="K49" s="24">
        <f t="shared" si="57"/>
        <v>2.5294411150887333E-2</v>
      </c>
      <c r="L49" s="25">
        <f t="shared" si="53"/>
        <v>9.1856521434200422E-2</v>
      </c>
      <c r="M49" s="23">
        <f t="shared" si="54"/>
        <v>205.05099099999961</v>
      </c>
    </row>
  </sheetData>
  <mergeCells count="3">
    <mergeCell ref="B39:E39"/>
    <mergeCell ref="F39:I39"/>
    <mergeCell ref="J39:L39"/>
  </mergeCells>
  <phoneticPr fontId="13" type="noConversion"/>
  <pageMargins left="0.7" right="0.7" top="0.75" bottom="0.75" header="0.3" footer="0.3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R116"/>
  <sheetViews>
    <sheetView workbookViewId="0">
      <selection activeCell="D14" sqref="D14"/>
    </sheetView>
  </sheetViews>
  <sheetFormatPr defaultRowHeight="15" x14ac:dyDescent="0.25"/>
  <cols>
    <col min="1" max="1" width="33.85546875" style="50" bestFit="1" customWidth="1"/>
    <col min="2" max="5" width="9.7109375" style="50" bestFit="1" customWidth="1"/>
    <col min="6" max="11" width="10.7109375" style="50" bestFit="1" customWidth="1"/>
    <col min="12" max="12" width="9.140625" style="50"/>
    <col min="13" max="15" width="9.7109375" style="50" bestFit="1" customWidth="1"/>
    <col min="16" max="22" width="10.7109375" style="50" bestFit="1" customWidth="1"/>
    <col min="23" max="23" width="9.140625" style="6"/>
    <col min="24" max="24" width="9.42578125" style="6" bestFit="1" customWidth="1"/>
    <col min="25" max="25" width="10.28515625" style="6" bestFit="1" customWidth="1"/>
    <col min="26" max="33" width="9.42578125" style="6" bestFit="1" customWidth="1"/>
    <col min="34" max="34" width="9.140625" style="6"/>
    <col min="35" max="44" width="10.7109375" style="6" bestFit="1" customWidth="1"/>
    <col min="45" max="16384" width="9.140625" style="6"/>
  </cols>
  <sheetData>
    <row r="1" spans="1:44" s="32" customFormat="1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44" s="33" customFormat="1" x14ac:dyDescent="0.25">
      <c r="A2" s="58"/>
      <c r="B2" s="59" t="s">
        <v>63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 t="s">
        <v>64</v>
      </c>
      <c r="N2" s="59"/>
      <c r="O2" s="59"/>
      <c r="P2" s="59"/>
      <c r="Q2" s="59"/>
      <c r="R2" s="59"/>
      <c r="S2" s="59"/>
      <c r="T2" s="59"/>
      <c r="U2" s="59"/>
      <c r="V2" s="59"/>
      <c r="X2" s="33" t="s">
        <v>3</v>
      </c>
      <c r="AI2" s="33" t="s">
        <v>4</v>
      </c>
    </row>
    <row r="3" spans="1:44" s="33" customFormat="1" x14ac:dyDescent="0.25">
      <c r="A3" s="58"/>
      <c r="B3" s="59">
        <v>2003</v>
      </c>
      <c r="C3" s="59">
        <v>2004</v>
      </c>
      <c r="D3" s="59">
        <v>2005</v>
      </c>
      <c r="E3" s="59">
        <v>2006</v>
      </c>
      <c r="F3" s="59">
        <v>2007</v>
      </c>
      <c r="G3" s="59">
        <v>2008</v>
      </c>
      <c r="H3" s="59">
        <v>2009</v>
      </c>
      <c r="I3" s="59">
        <v>2010</v>
      </c>
      <c r="J3" s="59">
        <v>2011</v>
      </c>
      <c r="K3" s="59">
        <v>2012</v>
      </c>
      <c r="L3" s="59"/>
      <c r="M3" s="59">
        <v>2003</v>
      </c>
      <c r="N3" s="59">
        <v>2004</v>
      </c>
      <c r="O3" s="59">
        <v>2005</v>
      </c>
      <c r="P3" s="59">
        <v>2006</v>
      </c>
      <c r="Q3" s="59">
        <v>2007</v>
      </c>
      <c r="R3" s="59">
        <v>2008</v>
      </c>
      <c r="S3" s="59">
        <v>2009</v>
      </c>
      <c r="T3" s="59">
        <v>2010</v>
      </c>
      <c r="U3" s="59">
        <v>2011</v>
      </c>
      <c r="V3" s="59">
        <v>2012</v>
      </c>
      <c r="X3" s="33">
        <f>B3</f>
        <v>2003</v>
      </c>
      <c r="Y3" s="33">
        <f t="shared" ref="Y3:AR3" si="0">C3</f>
        <v>2004</v>
      </c>
      <c r="Z3" s="33">
        <f t="shared" si="0"/>
        <v>2005</v>
      </c>
      <c r="AA3" s="33">
        <f t="shared" si="0"/>
        <v>2006</v>
      </c>
      <c r="AB3" s="33">
        <f t="shared" si="0"/>
        <v>2007</v>
      </c>
      <c r="AC3" s="33">
        <f t="shared" si="0"/>
        <v>2008</v>
      </c>
      <c r="AD3" s="33">
        <f t="shared" si="0"/>
        <v>2009</v>
      </c>
      <c r="AE3" s="33">
        <f t="shared" si="0"/>
        <v>2010</v>
      </c>
      <c r="AF3" s="33">
        <f t="shared" si="0"/>
        <v>2011</v>
      </c>
      <c r="AG3" s="33">
        <f t="shared" si="0"/>
        <v>2012</v>
      </c>
      <c r="AH3" s="33">
        <f t="shared" si="0"/>
        <v>0</v>
      </c>
      <c r="AI3" s="33">
        <f t="shared" si="0"/>
        <v>2003</v>
      </c>
      <c r="AJ3" s="33">
        <f t="shared" si="0"/>
        <v>2004</v>
      </c>
      <c r="AK3" s="33">
        <f t="shared" si="0"/>
        <v>2005</v>
      </c>
      <c r="AL3" s="33">
        <f t="shared" si="0"/>
        <v>2006</v>
      </c>
      <c r="AM3" s="33">
        <f t="shared" si="0"/>
        <v>2007</v>
      </c>
      <c r="AN3" s="33">
        <f t="shared" si="0"/>
        <v>2008</v>
      </c>
      <c r="AO3" s="33">
        <f t="shared" si="0"/>
        <v>2009</v>
      </c>
      <c r="AP3" s="33">
        <f t="shared" si="0"/>
        <v>2010</v>
      </c>
      <c r="AQ3" s="33">
        <f t="shared" si="0"/>
        <v>2011</v>
      </c>
      <c r="AR3" s="33">
        <f t="shared" si="0"/>
        <v>2012</v>
      </c>
    </row>
    <row r="4" spans="1:44" x14ac:dyDescent="0.25">
      <c r="A4" s="58" t="s">
        <v>5</v>
      </c>
      <c r="B4" s="57">
        <f>[1]World!B24</f>
        <v>6987228.1019550003</v>
      </c>
      <c r="C4" s="57">
        <f>[1]World!C24</f>
        <v>8452306.1022069994</v>
      </c>
      <c r="D4" s="57">
        <f>[1]World!D24</f>
        <v>9536840.8109649997</v>
      </c>
      <c r="E4" s="57">
        <f>[1]World!E24</f>
        <v>11168970.400312999</v>
      </c>
      <c r="F4" s="57">
        <f>[1]World!F24</f>
        <v>12765023.707847999</v>
      </c>
      <c r="G4" s="57">
        <f>[1]World!G24</f>
        <v>14800997.714367</v>
      </c>
      <c r="H4" s="57">
        <f>[1]World!H24</f>
        <v>11458700.266576</v>
      </c>
      <c r="I4" s="57">
        <f>[1]World!I24</f>
        <v>13770574.996259</v>
      </c>
      <c r="J4" s="57">
        <f>[1]World!J24</f>
        <v>16055542.359867999</v>
      </c>
      <c r="K4" s="57">
        <f>[1]World!K24</f>
        <v>17354847.000473998</v>
      </c>
      <c r="L4" s="57"/>
      <c r="M4" s="57">
        <f>[1]World!M24</f>
        <v>7423870.2451839997</v>
      </c>
      <c r="N4" s="57">
        <f>[1]World!N24</f>
        <v>9014946.0683009997</v>
      </c>
      <c r="O4" s="57">
        <f>[1]World!O24</f>
        <v>10139153.881093001</v>
      </c>
      <c r="P4" s="57">
        <f>[1]World!P24</f>
        <v>11795251.55046</v>
      </c>
      <c r="Q4" s="57">
        <f>[1]World!Q24</f>
        <v>13514198.106388001</v>
      </c>
      <c r="R4" s="57">
        <f>[1]World!R24</f>
        <v>15626647.693033</v>
      </c>
      <c r="S4" s="57">
        <f>[1]World!S24</f>
        <v>11966639.652388001</v>
      </c>
      <c r="T4" s="57">
        <f>[1]World!T24</f>
        <v>14525693.872090001</v>
      </c>
      <c r="U4" s="57">
        <f>[1]World!U24</f>
        <v>16967619.707771</v>
      </c>
      <c r="V4" s="57">
        <f>[1]World!V24</f>
        <v>16386320.467044001</v>
      </c>
      <c r="X4" s="6">
        <f>B4-M4</f>
        <v>-436642.14322899934</v>
      </c>
      <c r="Y4" s="6">
        <f t="shared" ref="Y4:Y12" si="1">C4-N4</f>
        <v>-562639.96609400027</v>
      </c>
      <c r="Z4" s="6">
        <f t="shared" ref="Z4:Z12" si="2">D4-O4</f>
        <v>-602313.07012800127</v>
      </c>
      <c r="AA4" s="6">
        <f t="shared" ref="AA4:AA12" si="3">E4-P4</f>
        <v>-626281.15014700033</v>
      </c>
      <c r="AB4" s="6">
        <f t="shared" ref="AB4:AB12" si="4">F4-Q4</f>
        <v>-749174.39854000136</v>
      </c>
      <c r="AC4" s="6">
        <f t="shared" ref="AC4:AC12" si="5">G4-R4</f>
        <v>-825649.97866600007</v>
      </c>
      <c r="AD4" s="6">
        <f t="shared" ref="AD4:AD12" si="6">H4-S4</f>
        <v>-507939.3858120013</v>
      </c>
      <c r="AE4" s="6">
        <f t="shared" ref="AE4:AE12" si="7">I4-T4</f>
        <v>-755118.87583100051</v>
      </c>
      <c r="AF4" s="6">
        <f t="shared" ref="AF4:AF12" si="8">J4-U4</f>
        <v>-912077.34790300019</v>
      </c>
      <c r="AG4" s="6">
        <f t="shared" ref="AG4:AG12" si="9">K4-V4</f>
        <v>968526.53342999704</v>
      </c>
      <c r="AI4" s="6">
        <f>B4+M4</f>
        <v>14411098.347139001</v>
      </c>
      <c r="AJ4" s="6">
        <f t="shared" ref="AJ4:AJ12" si="10">C4+N4</f>
        <v>17467252.170507997</v>
      </c>
      <c r="AK4" s="6">
        <f t="shared" ref="AK4:AK12" si="11">D4+O4</f>
        <v>19675994.692058001</v>
      </c>
      <c r="AL4" s="6">
        <f t="shared" ref="AL4:AL12" si="12">E4+P4</f>
        <v>22964221.950773001</v>
      </c>
      <c r="AM4" s="6">
        <f t="shared" ref="AM4:AM12" si="13">F4+Q4</f>
        <v>26279221.814236</v>
      </c>
      <c r="AN4" s="6">
        <f t="shared" ref="AN4:AN12" si="14">G4+R4</f>
        <v>30427645.407400001</v>
      </c>
      <c r="AO4" s="6">
        <f t="shared" ref="AO4:AO12" si="15">H4+S4</f>
        <v>23425339.918963999</v>
      </c>
      <c r="AP4" s="6">
        <f t="shared" ref="AP4:AP12" si="16">I4+T4</f>
        <v>28296268.868349001</v>
      </c>
      <c r="AQ4" s="6">
        <f t="shared" ref="AQ4:AQ12" si="17">J4+U4</f>
        <v>33023162.067639001</v>
      </c>
      <c r="AR4" s="6">
        <f t="shared" ref="AR4:AR12" si="18">K4+V4</f>
        <v>33741167.467518002</v>
      </c>
    </row>
    <row r="5" spans="1:44" x14ac:dyDescent="0.25">
      <c r="A5" s="60" t="s">
        <v>6</v>
      </c>
      <c r="B5" s="57">
        <f>[1]Total!B3</f>
        <v>186112.28165599998</v>
      </c>
      <c r="C5" s="57">
        <f>[1]Total!C3</f>
        <v>242778.74398300002</v>
      </c>
      <c r="D5" s="57">
        <f>[1]Total!D3</f>
        <v>304466.985621</v>
      </c>
      <c r="E5" s="57">
        <f>[1]Total!E3</f>
        <v>378364.25903799996</v>
      </c>
      <c r="F5" s="57">
        <f>[1]Total!F3</f>
        <v>444604.15596300003</v>
      </c>
      <c r="G5" s="57">
        <f>[1]Total!G3</f>
        <v>581389.05691499996</v>
      </c>
      <c r="H5" s="57">
        <f>[1]Total!H3</f>
        <v>392669.56937400001</v>
      </c>
      <c r="I5" s="57">
        <f>[1]Total!I3</f>
        <v>509095.428556</v>
      </c>
      <c r="J5" s="57">
        <f>[1]Total!J3</f>
        <v>591711.58264100004</v>
      </c>
      <c r="K5" s="57">
        <f>[1]Total!K3</f>
        <v>637542.52186700003</v>
      </c>
      <c r="L5" s="57"/>
      <c r="M5" s="57">
        <f>[1]Total!M3</f>
        <v>156301.25278799998</v>
      </c>
      <c r="N5" s="57">
        <f>[1]Total!N3</f>
        <v>189162.85155199998</v>
      </c>
      <c r="O5" s="57">
        <f>[1]Total!O3</f>
        <v>230735.95333199998</v>
      </c>
      <c r="P5" s="57">
        <f>[1]Total!P3</f>
        <v>282236.15882900002</v>
      </c>
      <c r="Q5" s="57">
        <f>[1]Total!Q3</f>
        <v>341386.57209199999</v>
      </c>
      <c r="R5" s="57">
        <f>[1]Total!R3</f>
        <v>429016.92031699995</v>
      </c>
      <c r="S5" s="57">
        <f>[1]Total!S3</f>
        <v>374623.37742500001</v>
      </c>
      <c r="T5" s="57">
        <f>[1]Total!T3</f>
        <v>432706.96738499997</v>
      </c>
      <c r="U5" s="57">
        <f>[1]Total!U3</f>
        <v>499370.71544</v>
      </c>
      <c r="V5" s="57">
        <f>[1]Total!V3</f>
        <v>527054.41006000002</v>
      </c>
      <c r="X5" s="6">
        <f t="shared" ref="X5:X12" si="19">B5-M5</f>
        <v>29811.028867999994</v>
      </c>
      <c r="Y5" s="6">
        <f t="shared" si="1"/>
        <v>53615.892431000044</v>
      </c>
      <c r="Z5" s="6">
        <f t="shared" si="2"/>
        <v>73731.032289000024</v>
      </c>
      <c r="AA5" s="6">
        <f t="shared" si="3"/>
        <v>96128.100208999938</v>
      </c>
      <c r="AB5" s="6">
        <f t="shared" si="4"/>
        <v>103217.58387100004</v>
      </c>
      <c r="AC5" s="6">
        <f t="shared" si="5"/>
        <v>152372.13659800001</v>
      </c>
      <c r="AD5" s="6">
        <f t="shared" si="6"/>
        <v>18046.191949</v>
      </c>
      <c r="AE5" s="6">
        <f t="shared" si="7"/>
        <v>76388.461171000032</v>
      </c>
      <c r="AF5" s="6">
        <f t="shared" si="8"/>
        <v>92340.867201000045</v>
      </c>
      <c r="AG5" s="6">
        <f t="shared" si="9"/>
        <v>110488.11180700001</v>
      </c>
      <c r="AI5" s="6">
        <f t="shared" ref="AI5:AI12" si="20">B5+M5</f>
        <v>342413.53444399999</v>
      </c>
      <c r="AJ5" s="6">
        <f t="shared" si="10"/>
        <v>431941.59553499997</v>
      </c>
      <c r="AK5" s="6">
        <f t="shared" si="11"/>
        <v>535202.938953</v>
      </c>
      <c r="AL5" s="6">
        <f t="shared" si="12"/>
        <v>660600.41786699998</v>
      </c>
      <c r="AM5" s="6">
        <f t="shared" si="13"/>
        <v>785990.72805500007</v>
      </c>
      <c r="AN5" s="6">
        <f t="shared" si="14"/>
        <v>1010405.9772319999</v>
      </c>
      <c r="AO5" s="6">
        <f t="shared" si="15"/>
        <v>767292.94679900003</v>
      </c>
      <c r="AP5" s="6">
        <f t="shared" si="16"/>
        <v>941802.39594099997</v>
      </c>
      <c r="AQ5" s="6">
        <f t="shared" si="17"/>
        <v>1091082.2980810001</v>
      </c>
      <c r="AR5" s="6">
        <f t="shared" si="18"/>
        <v>1164596.9319270002</v>
      </c>
    </row>
    <row r="6" spans="1:44" x14ac:dyDescent="0.25">
      <c r="A6" s="58" t="s">
        <v>7</v>
      </c>
      <c r="B6" s="57">
        <f>[1]Total!B4</f>
        <v>84550.629241000017</v>
      </c>
      <c r="C6" s="57">
        <f>[1]Total!C4</f>
        <v>111169.254082</v>
      </c>
      <c r="D6" s="57">
        <f>[1]Total!D4</f>
        <v>140065.95081799998</v>
      </c>
      <c r="E6" s="57">
        <f>[1]Total!E4</f>
        <v>179724.56120500001</v>
      </c>
      <c r="F6" s="57">
        <f>[1]Total!F4</f>
        <v>209092.10512400002</v>
      </c>
      <c r="G6" s="57">
        <f>[1]Total!G4</f>
        <v>270621.13107599999</v>
      </c>
      <c r="H6" s="57">
        <f>[1]Total!H4</f>
        <v>180304.53678499997</v>
      </c>
      <c r="I6" s="57">
        <f>[1]Total!I4</f>
        <v>237321.27874700003</v>
      </c>
      <c r="J6" s="57">
        <f>[1]Total!J4</f>
        <v>252463.30592599997</v>
      </c>
      <c r="K6" s="57">
        <f>[1]Total!K4</f>
        <v>290123.65896299994</v>
      </c>
      <c r="L6" s="57"/>
      <c r="M6" s="57">
        <f>[1]Total!M4</f>
        <v>86928.858563999995</v>
      </c>
      <c r="N6" s="57">
        <f>[1]Total!N4</f>
        <v>102016.05480400001</v>
      </c>
      <c r="O6" s="57">
        <f>[1]Total!O4</f>
        <v>124101.12646700004</v>
      </c>
      <c r="P6" s="57">
        <f>[1]Total!P4</f>
        <v>150588.28038800001</v>
      </c>
      <c r="Q6" s="57">
        <f>[1]Total!Q4</f>
        <v>188635.35584200002</v>
      </c>
      <c r="R6" s="57">
        <f>[1]Total!R4</f>
        <v>242277.92019100001</v>
      </c>
      <c r="S6" s="57">
        <f>[1]Total!S4</f>
        <v>210912.94442499999</v>
      </c>
      <c r="T6" s="57">
        <f>[1]Total!T4</f>
        <v>243515.93921599994</v>
      </c>
      <c r="U6" s="57">
        <f>[1]Total!U4</f>
        <v>273817.46629299992</v>
      </c>
      <c r="V6" s="57">
        <f>[1]Total!V4</f>
        <v>292035.406724</v>
      </c>
      <c r="X6" s="6">
        <f t="shared" si="19"/>
        <v>-2378.2293229999777</v>
      </c>
      <c r="Y6" s="6">
        <f t="shared" si="1"/>
        <v>9153.1992779999855</v>
      </c>
      <c r="Z6" s="6">
        <f t="shared" si="2"/>
        <v>15964.824350999945</v>
      </c>
      <c r="AA6" s="6">
        <f t="shared" si="3"/>
        <v>29136.280816999992</v>
      </c>
      <c r="AB6" s="6">
        <f t="shared" si="4"/>
        <v>20456.749282000004</v>
      </c>
      <c r="AC6" s="6">
        <f t="shared" si="5"/>
        <v>28343.210884999979</v>
      </c>
      <c r="AD6" s="6">
        <f t="shared" si="6"/>
        <v>-30608.407640000019</v>
      </c>
      <c r="AE6" s="6">
        <f t="shared" si="7"/>
        <v>-6194.6604689999076</v>
      </c>
      <c r="AF6" s="6">
        <f t="shared" si="8"/>
        <v>-21354.160366999946</v>
      </c>
      <c r="AG6" s="6">
        <f t="shared" si="9"/>
        <v>-1911.7477610000642</v>
      </c>
      <c r="AI6" s="6">
        <f t="shared" si="20"/>
        <v>171479.48780500001</v>
      </c>
      <c r="AJ6" s="6">
        <f t="shared" si="10"/>
        <v>213185.30888600001</v>
      </c>
      <c r="AK6" s="6">
        <f t="shared" si="11"/>
        <v>264167.07728500001</v>
      </c>
      <c r="AL6" s="6">
        <f t="shared" si="12"/>
        <v>330312.84159299999</v>
      </c>
      <c r="AM6" s="6">
        <f t="shared" si="13"/>
        <v>397727.46096600004</v>
      </c>
      <c r="AN6" s="6">
        <f t="shared" si="14"/>
        <v>512899.05126700003</v>
      </c>
      <c r="AO6" s="6">
        <f t="shared" si="15"/>
        <v>391217.48121</v>
      </c>
      <c r="AP6" s="6">
        <f t="shared" si="16"/>
        <v>480837.21796299994</v>
      </c>
      <c r="AQ6" s="6">
        <f t="shared" si="17"/>
        <v>526280.77221899992</v>
      </c>
      <c r="AR6" s="6">
        <f t="shared" si="18"/>
        <v>582159.06568699994</v>
      </c>
    </row>
    <row r="7" spans="1:44" x14ac:dyDescent="0.25">
      <c r="A7" s="58" t="s">
        <v>8</v>
      </c>
      <c r="B7" s="57">
        <f>[1]Total!B5</f>
        <v>37765.574850999998</v>
      </c>
      <c r="C7" s="57">
        <f>[1]Total!C5</f>
        <v>49975.556312000008</v>
      </c>
      <c r="D7" s="57">
        <f>[1]Total!D5</f>
        <v>65846.55793699999</v>
      </c>
      <c r="E7" s="57">
        <f>[1]Total!E5</f>
        <v>84910.356442000018</v>
      </c>
      <c r="F7" s="57">
        <f>[1]Total!F5</f>
        <v>99001.035669000004</v>
      </c>
      <c r="G7" s="57">
        <f>[1]Total!G5</f>
        <v>130190.13003200002</v>
      </c>
      <c r="H7" s="57">
        <f>[1]Total!H5</f>
        <v>90660.076520999995</v>
      </c>
      <c r="I7" s="57">
        <f>[1]Total!I5</f>
        <v>113306.48554100002</v>
      </c>
      <c r="J7" s="57">
        <f>[1]Total!J5</f>
        <v>94627.279653000005</v>
      </c>
      <c r="K7" s="57">
        <f>[1]Total!K5</f>
        <v>132453.78475600001</v>
      </c>
      <c r="L7" s="57"/>
      <c r="M7" s="57">
        <f>[1]Total!M5</f>
        <v>40014.657954000002</v>
      </c>
      <c r="N7" s="57">
        <f>[1]Total!N5</f>
        <v>48959.462299000006</v>
      </c>
      <c r="O7" s="57">
        <f>[1]Total!O5</f>
        <v>62028.049803999995</v>
      </c>
      <c r="P7" s="57">
        <f>[1]Total!P5</f>
        <v>76981.716745999991</v>
      </c>
      <c r="Q7" s="57">
        <f>[1]Total!Q5</f>
        <v>90452.561566999997</v>
      </c>
      <c r="R7" s="57">
        <f>[1]Total!R5</f>
        <v>114053.52151899999</v>
      </c>
      <c r="S7" s="57">
        <f>[1]Total!S5</f>
        <v>106799.33724600002</v>
      </c>
      <c r="T7" s="57">
        <f>[1]Total!T5</f>
        <v>122539.12204600002</v>
      </c>
      <c r="U7" s="57">
        <f>[1]Total!U5</f>
        <v>118419.16369900001</v>
      </c>
      <c r="V7" s="57">
        <f>[1]Total!V5</f>
        <v>138274.06568299999</v>
      </c>
      <c r="X7" s="6">
        <f t="shared" si="19"/>
        <v>-2249.0831030000045</v>
      </c>
      <c r="Y7" s="6">
        <f t="shared" si="1"/>
        <v>1016.0940130000017</v>
      </c>
      <c r="Z7" s="6">
        <f t="shared" si="2"/>
        <v>3818.5081329999957</v>
      </c>
      <c r="AA7" s="6">
        <f t="shared" si="3"/>
        <v>7928.6396960000275</v>
      </c>
      <c r="AB7" s="6">
        <f t="shared" si="4"/>
        <v>8548.4741020000074</v>
      </c>
      <c r="AC7" s="6">
        <f t="shared" si="5"/>
        <v>16136.608513000028</v>
      </c>
      <c r="AD7" s="6">
        <f t="shared" si="6"/>
        <v>-16139.260725000029</v>
      </c>
      <c r="AE7" s="6">
        <f t="shared" si="7"/>
        <v>-9232.6365050000022</v>
      </c>
      <c r="AF7" s="6">
        <f t="shared" si="8"/>
        <v>-23791.884046000006</v>
      </c>
      <c r="AG7" s="6">
        <f t="shared" si="9"/>
        <v>-5820.2809269999852</v>
      </c>
      <c r="AI7" s="6">
        <f t="shared" si="20"/>
        <v>77780.232805000007</v>
      </c>
      <c r="AJ7" s="6">
        <f t="shared" si="10"/>
        <v>98935.018611000007</v>
      </c>
      <c r="AK7" s="6">
        <f t="shared" si="11"/>
        <v>127874.60774099999</v>
      </c>
      <c r="AL7" s="6">
        <f t="shared" si="12"/>
        <v>161892.07318800001</v>
      </c>
      <c r="AM7" s="6">
        <f t="shared" si="13"/>
        <v>189453.597236</v>
      </c>
      <c r="AN7" s="6">
        <f t="shared" si="14"/>
        <v>244243.65155100002</v>
      </c>
      <c r="AO7" s="6">
        <f t="shared" si="15"/>
        <v>197459.41376700002</v>
      </c>
      <c r="AP7" s="6">
        <f t="shared" si="16"/>
        <v>235845.60758700003</v>
      </c>
      <c r="AQ7" s="6">
        <f t="shared" si="17"/>
        <v>213046.44335200003</v>
      </c>
      <c r="AR7" s="6">
        <f t="shared" si="18"/>
        <v>270727.850439</v>
      </c>
    </row>
    <row r="8" spans="1:44" x14ac:dyDescent="0.25">
      <c r="A8" s="58" t="s">
        <v>9</v>
      </c>
      <c r="B8" s="57">
        <f>[1]Total!B6</f>
        <v>3905.5706579999996</v>
      </c>
      <c r="C8" s="57">
        <f>[1]Total!C6</f>
        <v>4858.6180899999999</v>
      </c>
      <c r="D8" s="57">
        <f>[1]Total!D6</f>
        <v>5376.1587979999995</v>
      </c>
      <c r="E8" s="57">
        <f>[1]Total!E6</f>
        <v>5664.1461369999997</v>
      </c>
      <c r="F8" s="57">
        <f>[1]Total!F6</f>
        <v>6485.2381519999999</v>
      </c>
      <c r="G8" s="57">
        <f>[1]Total!G6</f>
        <v>8298.1302109999997</v>
      </c>
      <c r="H8" s="57">
        <f>[1]Total!H6</f>
        <v>7680.6680880000004</v>
      </c>
      <c r="I8" s="57">
        <f>[1]Total!I6</f>
        <v>8342.7183740000019</v>
      </c>
      <c r="J8" s="57">
        <f>[1]Total!J6</f>
        <v>9325.4795340000001</v>
      </c>
      <c r="K8" s="57">
        <f>[1]Total!K6</f>
        <v>9313.5424610000009</v>
      </c>
      <c r="L8" s="57"/>
      <c r="M8" s="57">
        <f>[1]Total!M6</f>
        <v>6358.6478200000001</v>
      </c>
      <c r="N8" s="57">
        <f>[1]Total!N6</f>
        <v>7484.7073090000004</v>
      </c>
      <c r="O8" s="57">
        <f>[1]Total!O6</f>
        <v>9867.8231489999998</v>
      </c>
      <c r="P8" s="57">
        <f>[1]Total!P6</f>
        <v>12416.836369999999</v>
      </c>
      <c r="Q8" s="57">
        <f>[1]Total!Q6</f>
        <v>15161.328654000001</v>
      </c>
      <c r="R8" s="57">
        <f>[1]Total!R6</f>
        <v>18235.900237999998</v>
      </c>
      <c r="S8" s="57">
        <f>[1]Total!S6</f>
        <v>17221.645135000002</v>
      </c>
      <c r="T8" s="57">
        <f>[1]Total!T6</f>
        <v>20508.894980000001</v>
      </c>
      <c r="U8" s="57">
        <f>[1]Total!U6</f>
        <v>23750.803739999999</v>
      </c>
      <c r="V8" s="57">
        <f>[1]Total!V6</f>
        <v>27063.287495999997</v>
      </c>
      <c r="X8" s="6">
        <f t="shared" si="19"/>
        <v>-2453.0771620000005</v>
      </c>
      <c r="Y8" s="6">
        <f t="shared" si="1"/>
        <v>-2626.0892190000004</v>
      </c>
      <c r="Z8" s="6">
        <f t="shared" si="2"/>
        <v>-4491.6643510000004</v>
      </c>
      <c r="AA8" s="6">
        <f t="shared" si="3"/>
        <v>-6752.6902329999994</v>
      </c>
      <c r="AB8" s="6">
        <f t="shared" si="4"/>
        <v>-8676.0905020000009</v>
      </c>
      <c r="AC8" s="6">
        <f t="shared" si="5"/>
        <v>-9937.7700269999987</v>
      </c>
      <c r="AD8" s="6">
        <f t="shared" si="6"/>
        <v>-9540.9770470000021</v>
      </c>
      <c r="AE8" s="6">
        <f t="shared" si="7"/>
        <v>-12166.176605999999</v>
      </c>
      <c r="AF8" s="6">
        <f t="shared" si="8"/>
        <v>-14425.324205999999</v>
      </c>
      <c r="AG8" s="6">
        <f t="shared" si="9"/>
        <v>-17749.745034999996</v>
      </c>
      <c r="AI8" s="6">
        <f t="shared" si="20"/>
        <v>10264.218477999999</v>
      </c>
      <c r="AJ8" s="6">
        <f t="shared" si="10"/>
        <v>12343.325399000001</v>
      </c>
      <c r="AK8" s="6">
        <f t="shared" si="11"/>
        <v>15243.981947</v>
      </c>
      <c r="AL8" s="6">
        <f t="shared" si="12"/>
        <v>18080.982507000001</v>
      </c>
      <c r="AM8" s="6">
        <f t="shared" si="13"/>
        <v>21646.566806000003</v>
      </c>
      <c r="AN8" s="6">
        <f t="shared" si="14"/>
        <v>26534.030448999998</v>
      </c>
      <c r="AO8" s="6">
        <f t="shared" si="15"/>
        <v>24902.313223000005</v>
      </c>
      <c r="AP8" s="6">
        <f t="shared" si="16"/>
        <v>28851.613354000001</v>
      </c>
      <c r="AQ8" s="6">
        <f t="shared" si="17"/>
        <v>33076.283274000001</v>
      </c>
      <c r="AR8" s="6">
        <f t="shared" si="18"/>
        <v>36376.829956999994</v>
      </c>
    </row>
    <row r="9" spans="1:44" x14ac:dyDescent="0.25">
      <c r="A9" s="58" t="s">
        <v>10</v>
      </c>
      <c r="B9" s="57">
        <f>[1]Total!B7</f>
        <v>20925.727711999996</v>
      </c>
      <c r="C9" s="57">
        <f>[1]Total!C7</f>
        <v>29044.058456999999</v>
      </c>
      <c r="D9" s="57">
        <f>[1]Total!D7</f>
        <v>43971.587048999994</v>
      </c>
      <c r="E9" s="57">
        <f>[1]Total!E7</f>
        <v>59457.900195000002</v>
      </c>
      <c r="F9" s="57">
        <f>[1]Total!F7</f>
        <v>71926.317426000009</v>
      </c>
      <c r="G9" s="57">
        <f>[1]Total!G7</f>
        <v>113922.04087000003</v>
      </c>
      <c r="H9" s="57">
        <f>[1]Total!H7</f>
        <v>68230.057197000002</v>
      </c>
      <c r="I9" s="57">
        <f>[1]Total!I7</f>
        <v>90309.913972999988</v>
      </c>
      <c r="J9" s="57">
        <f>[1]Total!J7</f>
        <v>107422.173043</v>
      </c>
      <c r="K9" s="57">
        <f>[1]Total!K7</f>
        <v>121889.418578</v>
      </c>
      <c r="L9" s="57"/>
      <c r="M9" s="57">
        <f>[1]Total!M7</f>
        <v>10822.040256</v>
      </c>
      <c r="N9" s="57">
        <f>[1]Total!N7</f>
        <v>13118.218130000001</v>
      </c>
      <c r="O9" s="57">
        <f>[1]Total!O7</f>
        <v>15606.725216000001</v>
      </c>
      <c r="P9" s="57">
        <f>[1]Total!P7</f>
        <v>22263.146762999997</v>
      </c>
      <c r="Q9" s="57">
        <f>[1]Total!Q7</f>
        <v>26636.005296000003</v>
      </c>
      <c r="R9" s="57">
        <f>[1]Total!R7</f>
        <v>36854.456532000004</v>
      </c>
      <c r="S9" s="57">
        <f>[1]Total!S7</f>
        <v>36568.480366999996</v>
      </c>
      <c r="T9" s="57">
        <f>[1]Total!T7</f>
        <v>36750.220904000002</v>
      </c>
      <c r="U9" s="57">
        <f>[1]Total!U7</f>
        <v>38571.450127999997</v>
      </c>
      <c r="V9" s="57">
        <f>[1]Total!V7</f>
        <v>42168.467410000005</v>
      </c>
      <c r="X9" s="6">
        <f t="shared" si="19"/>
        <v>10103.687455999996</v>
      </c>
      <c r="Y9" s="6">
        <f t="shared" si="1"/>
        <v>15925.840326999998</v>
      </c>
      <c r="Z9" s="6">
        <f t="shared" si="2"/>
        <v>28364.861832999995</v>
      </c>
      <c r="AA9" s="6">
        <f t="shared" si="3"/>
        <v>37194.753432000005</v>
      </c>
      <c r="AB9" s="6">
        <f t="shared" si="4"/>
        <v>45290.312130000006</v>
      </c>
      <c r="AC9" s="6">
        <f t="shared" si="5"/>
        <v>77067.584338000015</v>
      </c>
      <c r="AD9" s="6">
        <f t="shared" si="6"/>
        <v>31661.576830000005</v>
      </c>
      <c r="AE9" s="6">
        <f t="shared" si="7"/>
        <v>53559.693068999986</v>
      </c>
      <c r="AF9" s="6">
        <f t="shared" si="8"/>
        <v>68850.722915000006</v>
      </c>
      <c r="AG9" s="6">
        <f t="shared" si="9"/>
        <v>79720.951168</v>
      </c>
      <c r="AI9" s="6">
        <f t="shared" si="20"/>
        <v>31747.767967999996</v>
      </c>
      <c r="AJ9" s="6">
        <f t="shared" si="10"/>
        <v>42162.276587</v>
      </c>
      <c r="AK9" s="6">
        <f t="shared" si="11"/>
        <v>59578.312264999993</v>
      </c>
      <c r="AL9" s="6">
        <f t="shared" si="12"/>
        <v>81721.046957999992</v>
      </c>
      <c r="AM9" s="6">
        <f t="shared" si="13"/>
        <v>98562.322722000012</v>
      </c>
      <c r="AN9" s="6">
        <f t="shared" si="14"/>
        <v>150776.49740200004</v>
      </c>
      <c r="AO9" s="6">
        <f t="shared" si="15"/>
        <v>104798.537564</v>
      </c>
      <c r="AP9" s="6">
        <f t="shared" si="16"/>
        <v>127060.13487699999</v>
      </c>
      <c r="AQ9" s="6">
        <f t="shared" si="17"/>
        <v>145993.62317099998</v>
      </c>
      <c r="AR9" s="6">
        <f t="shared" si="18"/>
        <v>164057.88598799999</v>
      </c>
    </row>
    <row r="10" spans="1:44" x14ac:dyDescent="0.25">
      <c r="A10" s="58" t="s">
        <v>11</v>
      </c>
      <c r="B10" s="57">
        <f>[1]Total!B8</f>
        <v>36759.969595000002</v>
      </c>
      <c r="C10" s="57">
        <f>[1]Total!C8</f>
        <v>48072.391812999995</v>
      </c>
      <c r="D10" s="57">
        <f>[1]Total!D8</f>
        <v>60318.433289000001</v>
      </c>
      <c r="E10" s="57">
        <f>[1]Total!E8</f>
        <v>77342.962174</v>
      </c>
      <c r="F10" s="57">
        <f>[1]Total!F8</f>
        <v>88897.233978999997</v>
      </c>
      <c r="G10" s="57">
        <f>[1]Total!G8</f>
        <v>111968.670904</v>
      </c>
      <c r="H10" s="57">
        <f>[1]Total!H8</f>
        <v>71172.182180000003</v>
      </c>
      <c r="I10" s="57">
        <f>[1]Total!I8</f>
        <v>104522.52453900001</v>
      </c>
      <c r="J10" s="57">
        <f>[1]Total!J8</f>
        <v>136348.17291499997</v>
      </c>
      <c r="K10" s="57">
        <f>[1]Total!K8</f>
        <v>136415.58059399997</v>
      </c>
      <c r="L10" s="57"/>
      <c r="M10" s="57">
        <f>[1]Total!M8</f>
        <v>32653.022953999996</v>
      </c>
      <c r="N10" s="57">
        <f>[1]Total!N8</f>
        <v>36232.113226000001</v>
      </c>
      <c r="O10" s="57">
        <f>[1]Total!O8</f>
        <v>43762.721090999999</v>
      </c>
      <c r="P10" s="57">
        <f>[1]Total!P8</f>
        <v>55134.219252999996</v>
      </c>
      <c r="Q10" s="57">
        <f>[1]Total!Q8</f>
        <v>71291.608155000009</v>
      </c>
      <c r="R10" s="57">
        <f>[1]Total!R8</f>
        <v>95297.77274</v>
      </c>
      <c r="S10" s="57">
        <f>[1]Total!S8</f>
        <v>79754.709050000005</v>
      </c>
      <c r="T10" s="57">
        <f>[1]Total!T8</f>
        <v>93684.254942</v>
      </c>
      <c r="U10" s="57">
        <f>[1]Total!U8</f>
        <v>123724.36057200001</v>
      </c>
      <c r="V10" s="57">
        <f>[1]Total!V8</f>
        <v>123479.60249399999</v>
      </c>
      <c r="X10" s="6">
        <f t="shared" si="19"/>
        <v>4106.9466410000059</v>
      </c>
      <c r="Y10" s="6">
        <f t="shared" si="1"/>
        <v>11840.278586999993</v>
      </c>
      <c r="Z10" s="6">
        <f t="shared" si="2"/>
        <v>16555.712198000001</v>
      </c>
      <c r="AA10" s="6">
        <f t="shared" si="3"/>
        <v>22208.742921000005</v>
      </c>
      <c r="AB10" s="6">
        <f t="shared" si="4"/>
        <v>17605.625823999988</v>
      </c>
      <c r="AC10" s="6">
        <f t="shared" si="5"/>
        <v>16670.898163999998</v>
      </c>
      <c r="AD10" s="6">
        <f t="shared" si="6"/>
        <v>-8582.5268700000015</v>
      </c>
      <c r="AE10" s="6">
        <f t="shared" si="7"/>
        <v>10838.269597000006</v>
      </c>
      <c r="AF10" s="6">
        <f t="shared" si="8"/>
        <v>12623.812342999969</v>
      </c>
      <c r="AG10" s="6">
        <f t="shared" si="9"/>
        <v>12935.978099999978</v>
      </c>
      <c r="AI10" s="6">
        <f t="shared" si="20"/>
        <v>69412.992549000002</v>
      </c>
      <c r="AJ10" s="6">
        <f t="shared" si="10"/>
        <v>84304.505038999996</v>
      </c>
      <c r="AK10" s="6">
        <f t="shared" si="11"/>
        <v>104081.15437999999</v>
      </c>
      <c r="AL10" s="6">
        <f t="shared" si="12"/>
        <v>132477.181427</v>
      </c>
      <c r="AM10" s="6">
        <f t="shared" si="13"/>
        <v>160188.84213400001</v>
      </c>
      <c r="AN10" s="6">
        <f t="shared" si="14"/>
        <v>207266.44364399998</v>
      </c>
      <c r="AO10" s="6">
        <f t="shared" si="15"/>
        <v>150926.89123000001</v>
      </c>
      <c r="AP10" s="6">
        <f t="shared" si="16"/>
        <v>198206.77948100001</v>
      </c>
      <c r="AQ10" s="6">
        <f t="shared" si="17"/>
        <v>260072.53348699998</v>
      </c>
      <c r="AR10" s="6">
        <f t="shared" si="18"/>
        <v>259895.18308799996</v>
      </c>
    </row>
    <row r="11" spans="1:44" x14ac:dyDescent="0.25">
      <c r="A11" s="58" t="s">
        <v>12</v>
      </c>
      <c r="B11" s="57">
        <f>[1]Total!B9</f>
        <v>6320.2945719999998</v>
      </c>
      <c r="C11" s="57">
        <f>[1]Total!C9</f>
        <v>8133.9285140000002</v>
      </c>
      <c r="D11" s="57">
        <f>[1]Total!D9</f>
        <v>10301.106392</v>
      </c>
      <c r="E11" s="57">
        <f>[1]Total!E9</f>
        <v>11694.099947000002</v>
      </c>
      <c r="F11" s="57">
        <f>[1]Total!F9</f>
        <v>14860.178128</v>
      </c>
      <c r="G11" s="57">
        <f>[1]Total!G9</f>
        <v>21191.784383999999</v>
      </c>
      <c r="H11" s="57">
        <f>[1]Total!H9</f>
        <v>15337.636950000002</v>
      </c>
      <c r="I11" s="57">
        <f>[1]Total!I9</f>
        <v>18247.85644</v>
      </c>
      <c r="J11" s="57">
        <f>[1]Total!J9</f>
        <v>22707.489089000002</v>
      </c>
      <c r="K11" s="57">
        <f>[1]Total!K9</f>
        <v>22896.156021000003</v>
      </c>
      <c r="L11" s="57"/>
      <c r="M11" s="57">
        <f>[1]Total!M9</f>
        <v>9613.3900420000009</v>
      </c>
      <c r="N11" s="57">
        <f>[1]Total!N9</f>
        <v>11516.180648999998</v>
      </c>
      <c r="O11" s="57">
        <f>[1]Total!O9</f>
        <v>16631.231963000002</v>
      </c>
      <c r="P11" s="57">
        <f>[1]Total!P9</f>
        <v>20052.392163</v>
      </c>
      <c r="Q11" s="57">
        <f>[1]Total!Q9</f>
        <v>22280.291989999998</v>
      </c>
      <c r="R11" s="57">
        <f>[1]Total!R9</f>
        <v>25538.227806999999</v>
      </c>
      <c r="S11" s="57">
        <f>[1]Total!S9</f>
        <v>24468.691358</v>
      </c>
      <c r="T11" s="57">
        <f>[1]Total!T9</f>
        <v>27898.167590000001</v>
      </c>
      <c r="U11" s="57">
        <f>[1]Total!U9</f>
        <v>30653.333479999998</v>
      </c>
      <c r="V11" s="57">
        <f>[1]Total!V9</f>
        <v>35588.324256</v>
      </c>
      <c r="X11" s="6">
        <f t="shared" si="19"/>
        <v>-3293.0954700000011</v>
      </c>
      <c r="Y11" s="6">
        <f t="shared" si="1"/>
        <v>-3382.2521349999979</v>
      </c>
      <c r="Z11" s="6">
        <f t="shared" si="2"/>
        <v>-6330.1255710000023</v>
      </c>
      <c r="AA11" s="6">
        <f t="shared" si="3"/>
        <v>-8358.292215999998</v>
      </c>
      <c r="AB11" s="6">
        <f t="shared" si="4"/>
        <v>-7420.1138619999983</v>
      </c>
      <c r="AC11" s="6">
        <f t="shared" si="5"/>
        <v>-4346.4434230000006</v>
      </c>
      <c r="AD11" s="6">
        <f t="shared" si="6"/>
        <v>-9131.0544079999981</v>
      </c>
      <c r="AE11" s="6">
        <f t="shared" si="7"/>
        <v>-9650.3111500000014</v>
      </c>
      <c r="AF11" s="6">
        <f t="shared" si="8"/>
        <v>-7945.8443909999951</v>
      </c>
      <c r="AG11" s="6">
        <f t="shared" si="9"/>
        <v>-12692.168234999997</v>
      </c>
      <c r="AI11" s="6">
        <f t="shared" si="20"/>
        <v>15933.684614000002</v>
      </c>
      <c r="AJ11" s="6">
        <f t="shared" si="10"/>
        <v>19650.109162999997</v>
      </c>
      <c r="AK11" s="6">
        <f t="shared" si="11"/>
        <v>26932.338355</v>
      </c>
      <c r="AL11" s="6">
        <f t="shared" si="12"/>
        <v>31746.492110000003</v>
      </c>
      <c r="AM11" s="6">
        <f t="shared" si="13"/>
        <v>37140.470117999997</v>
      </c>
      <c r="AN11" s="6">
        <f t="shared" si="14"/>
        <v>46730.012191000002</v>
      </c>
      <c r="AO11" s="6">
        <f t="shared" si="15"/>
        <v>39806.328308000004</v>
      </c>
      <c r="AP11" s="6">
        <f t="shared" si="16"/>
        <v>46146.02403</v>
      </c>
      <c r="AQ11" s="6">
        <f t="shared" si="17"/>
        <v>53360.822568999996</v>
      </c>
      <c r="AR11" s="6">
        <f t="shared" si="18"/>
        <v>58484.480277000002</v>
      </c>
    </row>
    <row r="12" spans="1:44" x14ac:dyDescent="0.25">
      <c r="A12" s="58" t="s">
        <v>13</v>
      </c>
      <c r="B12" s="57">
        <f>[1]Total!B10</f>
        <v>66415.435496000006</v>
      </c>
      <c r="C12" s="57">
        <f>[1]Total!C10</f>
        <v>85693.893321999989</v>
      </c>
      <c r="D12" s="57">
        <f>[1]Total!D10</f>
        <v>102256.53232699999</v>
      </c>
      <c r="E12" s="57">
        <f>[1]Total!E10</f>
        <v>121223.439971</v>
      </c>
      <c r="F12" s="57">
        <f>[1]Total!F10</f>
        <v>150712.00110099997</v>
      </c>
      <c r="G12" s="57">
        <f>[1]Total!G10</f>
        <v>195690.12942799999</v>
      </c>
      <c r="H12" s="57">
        <f>[1]Total!H10</f>
        <v>137669.912067</v>
      </c>
      <c r="I12" s="57">
        <f>[1]Total!I10</f>
        <v>179168.96988699996</v>
      </c>
      <c r="J12" s="57">
        <f>[1]Total!J10</f>
        <v>227084.37961300006</v>
      </c>
      <c r="K12" s="57">
        <f>[1]Total!K10</f>
        <v>245440.847289</v>
      </c>
      <c r="L12" s="57"/>
      <c r="M12" s="57">
        <f>[1]Total!M10</f>
        <v>47733.333021999999</v>
      </c>
      <c r="N12" s="57">
        <f>[1]Total!N10</f>
        <v>61098.447276999999</v>
      </c>
      <c r="O12" s="57">
        <f>[1]Total!O10</f>
        <v>76015.483449000007</v>
      </c>
      <c r="P12" s="57">
        <f>[1]Total!P10</f>
        <v>97201.753536999982</v>
      </c>
      <c r="Q12" s="57">
        <f>[1]Total!Q10</f>
        <v>108592.91649800001</v>
      </c>
      <c r="R12" s="57">
        <f>[1]Total!R10</f>
        <v>128628.25955600002</v>
      </c>
      <c r="S12" s="57">
        <f>[1]Total!S10</f>
        <v>104683.20748500001</v>
      </c>
      <c r="T12" s="57">
        <f>[1]Total!T10</f>
        <v>128145.01354500001</v>
      </c>
      <c r="U12" s="57">
        <f>[1]Total!U10</f>
        <v>154072.40786000001</v>
      </c>
      <c r="V12" s="57">
        <f>[1]Total!V10</f>
        <v>168003.22341399998</v>
      </c>
      <c r="X12" s="6">
        <f t="shared" si="19"/>
        <v>18682.102474000007</v>
      </c>
      <c r="Y12" s="6">
        <f t="shared" si="1"/>
        <v>24595.44604499999</v>
      </c>
      <c r="Z12" s="6">
        <f t="shared" si="2"/>
        <v>26241.048877999987</v>
      </c>
      <c r="AA12" s="6">
        <f t="shared" si="3"/>
        <v>24021.686434000017</v>
      </c>
      <c r="AB12" s="6">
        <f t="shared" si="4"/>
        <v>42119.084602999967</v>
      </c>
      <c r="AC12" s="6">
        <f t="shared" si="5"/>
        <v>67061.869871999967</v>
      </c>
      <c r="AD12" s="6">
        <f t="shared" si="6"/>
        <v>32986.704581999991</v>
      </c>
      <c r="AE12" s="6">
        <f t="shared" si="7"/>
        <v>51023.956341999947</v>
      </c>
      <c r="AF12" s="6">
        <f t="shared" si="8"/>
        <v>73011.971753000049</v>
      </c>
      <c r="AG12" s="6">
        <f t="shared" si="9"/>
        <v>77437.623875000019</v>
      </c>
      <c r="AI12" s="6">
        <f t="shared" si="20"/>
        <v>114148.768518</v>
      </c>
      <c r="AJ12" s="6">
        <f t="shared" si="10"/>
        <v>146792.34059899999</v>
      </c>
      <c r="AK12" s="6">
        <f t="shared" si="11"/>
        <v>178272.01577599999</v>
      </c>
      <c r="AL12" s="6">
        <f t="shared" si="12"/>
        <v>218425.193508</v>
      </c>
      <c r="AM12" s="6">
        <f t="shared" si="13"/>
        <v>259304.91759899998</v>
      </c>
      <c r="AN12" s="6">
        <f t="shared" si="14"/>
        <v>324318.38898400002</v>
      </c>
      <c r="AO12" s="6">
        <f t="shared" si="15"/>
        <v>242353.11955200002</v>
      </c>
      <c r="AP12" s="6">
        <f t="shared" si="16"/>
        <v>307313.98343199998</v>
      </c>
      <c r="AQ12" s="6">
        <f t="shared" si="17"/>
        <v>381156.78747300006</v>
      </c>
      <c r="AR12" s="6">
        <f t="shared" si="18"/>
        <v>413444.07070299995</v>
      </c>
    </row>
    <row r="13" spans="1:44" x14ac:dyDescent="0.25">
      <c r="A13" s="58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1:44" s="32" customFormat="1" x14ac:dyDescent="0.25">
      <c r="A14" s="56" t="s">
        <v>14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</row>
    <row r="15" spans="1:44" s="33" customFormat="1" x14ac:dyDescent="0.25">
      <c r="A15" s="58"/>
      <c r="B15" s="59" t="s">
        <v>63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 t="s">
        <v>64</v>
      </c>
      <c r="N15" s="59"/>
      <c r="O15" s="59"/>
      <c r="P15" s="59"/>
      <c r="Q15" s="59"/>
      <c r="R15" s="59"/>
      <c r="S15" s="59"/>
      <c r="T15" s="59"/>
      <c r="U15" s="59"/>
      <c r="V15" s="59"/>
      <c r="X15" s="33" t="s">
        <v>3</v>
      </c>
      <c r="AI15" s="33" t="s">
        <v>4</v>
      </c>
    </row>
    <row r="16" spans="1:44" s="33" customFormat="1" x14ac:dyDescent="0.25">
      <c r="A16" s="58"/>
      <c r="B16" s="59">
        <v>2003</v>
      </c>
      <c r="C16" s="59">
        <v>2004</v>
      </c>
      <c r="D16" s="59">
        <v>2005</v>
      </c>
      <c r="E16" s="59">
        <v>2006</v>
      </c>
      <c r="F16" s="59">
        <v>2007</v>
      </c>
      <c r="G16" s="59">
        <v>2008</v>
      </c>
      <c r="H16" s="59">
        <v>2009</v>
      </c>
      <c r="I16" s="59">
        <v>2010</v>
      </c>
      <c r="J16" s="59">
        <v>2011</v>
      </c>
      <c r="K16" s="59">
        <v>2012</v>
      </c>
      <c r="L16" s="59"/>
      <c r="M16" s="59">
        <v>2003</v>
      </c>
      <c r="N16" s="59">
        <v>2004</v>
      </c>
      <c r="O16" s="59">
        <v>2005</v>
      </c>
      <c r="P16" s="59">
        <v>2006</v>
      </c>
      <c r="Q16" s="59">
        <v>2007</v>
      </c>
      <c r="R16" s="59">
        <v>2008</v>
      </c>
      <c r="S16" s="59">
        <v>2009</v>
      </c>
      <c r="T16" s="59">
        <v>2010</v>
      </c>
      <c r="U16" s="59">
        <v>2011</v>
      </c>
      <c r="V16" s="59">
        <v>2012</v>
      </c>
      <c r="X16" s="33">
        <f t="shared" ref="X16:AR16" si="21">B16</f>
        <v>2003</v>
      </c>
      <c r="Y16" s="33">
        <f t="shared" si="21"/>
        <v>2004</v>
      </c>
      <c r="Z16" s="33">
        <f t="shared" si="21"/>
        <v>2005</v>
      </c>
      <c r="AA16" s="33">
        <f t="shared" si="21"/>
        <v>2006</v>
      </c>
      <c r="AB16" s="33">
        <f t="shared" si="21"/>
        <v>2007</v>
      </c>
      <c r="AC16" s="33">
        <f t="shared" si="21"/>
        <v>2008</v>
      </c>
      <c r="AD16" s="33">
        <f t="shared" si="21"/>
        <v>2009</v>
      </c>
      <c r="AE16" s="33">
        <f t="shared" si="21"/>
        <v>2010</v>
      </c>
      <c r="AF16" s="33">
        <f t="shared" si="21"/>
        <v>2011</v>
      </c>
      <c r="AG16" s="33">
        <f t="shared" si="21"/>
        <v>2012</v>
      </c>
      <c r="AH16" s="33">
        <f t="shared" si="21"/>
        <v>0</v>
      </c>
      <c r="AI16" s="33">
        <f t="shared" si="21"/>
        <v>2003</v>
      </c>
      <c r="AJ16" s="33">
        <f t="shared" si="21"/>
        <v>2004</v>
      </c>
      <c r="AK16" s="33">
        <f t="shared" si="21"/>
        <v>2005</v>
      </c>
      <c r="AL16" s="33">
        <f t="shared" si="21"/>
        <v>2006</v>
      </c>
      <c r="AM16" s="33">
        <f t="shared" si="21"/>
        <v>2007</v>
      </c>
      <c r="AN16" s="33">
        <f t="shared" si="21"/>
        <v>2008</v>
      </c>
      <c r="AO16" s="33">
        <f t="shared" si="21"/>
        <v>2009</v>
      </c>
      <c r="AP16" s="33">
        <f t="shared" si="21"/>
        <v>2010</v>
      </c>
      <c r="AQ16" s="33">
        <f t="shared" si="21"/>
        <v>2011</v>
      </c>
      <c r="AR16" s="33">
        <f t="shared" si="21"/>
        <v>2012</v>
      </c>
    </row>
    <row r="17" spans="1:44" x14ac:dyDescent="0.25">
      <c r="A17" s="58" t="s">
        <v>5</v>
      </c>
      <c r="B17" s="57">
        <f>[1]World!B25</f>
        <v>649045.74212399998</v>
      </c>
      <c r="C17" s="57">
        <f>[1]World!C25</f>
        <v>745230.35533699999</v>
      </c>
      <c r="D17" s="57">
        <f>[1]World!D25</f>
        <v>805965.967053</v>
      </c>
      <c r="E17" s="57">
        <f>[1]World!E25</f>
        <v>897522.17529599997</v>
      </c>
      <c r="F17" s="57">
        <f>[1]World!F25</f>
        <v>1071823.9678509999</v>
      </c>
      <c r="G17" s="57">
        <f>[1]World!G25</f>
        <v>1270910.9102759999</v>
      </c>
      <c r="H17" s="57">
        <f>[1]World!H25</f>
        <v>1114780.9061419999</v>
      </c>
      <c r="I17" s="57">
        <f>[1]World!I25</f>
        <v>1286200.6964500002</v>
      </c>
      <c r="J17" s="57">
        <f>[1]World!J25</f>
        <v>1541899.557087</v>
      </c>
      <c r="K17" s="57">
        <f>[1]World!K25</f>
        <v>1559443.229905</v>
      </c>
      <c r="L17" s="57"/>
      <c r="M17" s="57">
        <f>[1]World!M25</f>
        <v>691739.298862</v>
      </c>
      <c r="N17" s="57">
        <f>[1]World!N25</f>
        <v>794858.24255700002</v>
      </c>
      <c r="O17" s="57">
        <f>[1]World!O25</f>
        <v>845483.289506</v>
      </c>
      <c r="P17" s="57">
        <f>[1]World!P25</f>
        <v>936642.49856500002</v>
      </c>
      <c r="Q17" s="57">
        <f>[1]World!Q25</f>
        <v>1116936.9846059999</v>
      </c>
      <c r="R17" s="57">
        <f>[1]World!R25</f>
        <v>1317963.403654</v>
      </c>
      <c r="S17" s="57">
        <f>[1]World!S25</f>
        <v>1134142.124264</v>
      </c>
      <c r="T17" s="57">
        <f>[1]World!T25</f>
        <v>1307814.244957</v>
      </c>
      <c r="U17" s="57">
        <f>[1]World!U25</f>
        <v>1566404.766206</v>
      </c>
      <c r="V17" s="57">
        <f>[1]World!V25</f>
        <v>1586445.8474270001</v>
      </c>
      <c r="X17" s="6">
        <f t="shared" ref="X17:X25" si="22">B17-M17</f>
        <v>-42693.556738000014</v>
      </c>
      <c r="Y17" s="6">
        <f t="shared" ref="Y17:Y25" si="23">C17-N17</f>
        <v>-49627.887220000033</v>
      </c>
      <c r="Z17" s="6">
        <f t="shared" ref="Z17:Z25" si="24">D17-O17</f>
        <v>-39517.322453000001</v>
      </c>
      <c r="AA17" s="6">
        <f t="shared" ref="AA17:AA25" si="25">E17-P17</f>
        <v>-39120.323269000044</v>
      </c>
      <c r="AB17" s="6">
        <f t="shared" ref="AB17:AB25" si="26">F17-Q17</f>
        <v>-45113.01675499999</v>
      </c>
      <c r="AC17" s="6">
        <f t="shared" ref="AC17:AC25" si="27">G17-R17</f>
        <v>-47052.493378000101</v>
      </c>
      <c r="AD17" s="6">
        <f t="shared" ref="AD17:AD25" si="28">H17-S17</f>
        <v>-19361.218122000108</v>
      </c>
      <c r="AE17" s="6">
        <f t="shared" ref="AE17:AE25" si="29">I17-T17</f>
        <v>-21613.548506999854</v>
      </c>
      <c r="AF17" s="6">
        <f t="shared" ref="AF17:AF25" si="30">J17-U17</f>
        <v>-24505.209119000006</v>
      </c>
      <c r="AG17" s="6">
        <f t="shared" ref="AG17:AG25" si="31">K17-V17</f>
        <v>-27002.617522000102</v>
      </c>
      <c r="AI17" s="6">
        <f t="shared" ref="AI17:AI25" si="32">B17+M17</f>
        <v>1340785.0409860001</v>
      </c>
      <c r="AJ17" s="6">
        <f t="shared" ref="AJ17:AJ25" si="33">C17+N17</f>
        <v>1540088.5978939999</v>
      </c>
      <c r="AK17" s="6">
        <f t="shared" ref="AK17:AK25" si="34">D17+O17</f>
        <v>1651449.2565589999</v>
      </c>
      <c r="AL17" s="6">
        <f t="shared" ref="AL17:AL25" si="35">E17+P17</f>
        <v>1834164.673861</v>
      </c>
      <c r="AM17" s="6">
        <f t="shared" ref="AM17:AM25" si="36">F17+Q17</f>
        <v>2188760.9524569996</v>
      </c>
      <c r="AN17" s="6">
        <f t="shared" ref="AN17:AN25" si="37">G17+R17</f>
        <v>2588874.3139300002</v>
      </c>
      <c r="AO17" s="6">
        <f t="shared" ref="AO17:AO25" si="38">H17+S17</f>
        <v>2248923.0304060001</v>
      </c>
      <c r="AP17" s="6">
        <f t="shared" ref="AP17:AP25" si="39">I17+T17</f>
        <v>2594014.9414070002</v>
      </c>
      <c r="AQ17" s="6">
        <f t="shared" ref="AQ17:AQ25" si="40">J17+U17</f>
        <v>3108304.323293</v>
      </c>
      <c r="AR17" s="6">
        <f t="shared" ref="AR17:AR25" si="41">K17+V17</f>
        <v>3145889.0773320002</v>
      </c>
    </row>
    <row r="18" spans="1:44" x14ac:dyDescent="0.25">
      <c r="A18" s="60" t="s">
        <v>6</v>
      </c>
      <c r="B18" s="57">
        <f>[1]Agri!B3</f>
        <v>29553.939921999998</v>
      </c>
      <c r="C18" s="57">
        <f>[1]Agri!C3</f>
        <v>33157.636242</v>
      </c>
      <c r="D18" s="57">
        <f>[1]Agri!D3</f>
        <v>34202.231273999998</v>
      </c>
      <c r="E18" s="57">
        <f>[1]Agri!E3</f>
        <v>36046.311932999997</v>
      </c>
      <c r="F18" s="57">
        <f>[1]Agri!F3</f>
        <v>42693.048068000004</v>
      </c>
      <c r="G18" s="57">
        <f>[1]Agri!G3</f>
        <v>48471.848020000005</v>
      </c>
      <c r="H18" s="57">
        <f>[1]Agri!H3</f>
        <v>45911.051957000003</v>
      </c>
      <c r="I18" s="57">
        <f>[1]Agri!I3</f>
        <v>51471.736526000001</v>
      </c>
      <c r="J18" s="57">
        <f>[1]Agri!J3</f>
        <v>58984.694606999998</v>
      </c>
      <c r="K18" s="57">
        <f>[1]Agri!K3</f>
        <v>55496.877409999994</v>
      </c>
      <c r="L18" s="57"/>
      <c r="M18" s="57">
        <f>[1]Agri!M3</f>
        <v>24538.397530000002</v>
      </c>
      <c r="N18" s="57">
        <f>[1]Agri!N3</f>
        <v>28713.352855000001</v>
      </c>
      <c r="O18" s="57">
        <f>[1]Agri!O3</f>
        <v>32202.303824000002</v>
      </c>
      <c r="P18" s="57">
        <f>[1]Agri!P3</f>
        <v>36457.689868000001</v>
      </c>
      <c r="Q18" s="57">
        <f>[1]Agri!Q3</f>
        <v>48836.278270999996</v>
      </c>
      <c r="R18" s="57">
        <f>[1]Agri!R3</f>
        <v>63283.116041000001</v>
      </c>
      <c r="S18" s="57">
        <f>[1]Agri!S3</f>
        <v>56057.516038000002</v>
      </c>
      <c r="T18" s="57">
        <f>[1]Agri!T3</f>
        <v>66477.605517999997</v>
      </c>
      <c r="U18" s="57">
        <f>[1]Agri!U3</f>
        <v>84502.478778999997</v>
      </c>
      <c r="V18" s="57">
        <f>[1]Agri!V3</f>
        <v>85460.023969000002</v>
      </c>
      <c r="X18" s="6">
        <f t="shared" si="22"/>
        <v>5015.5423919999957</v>
      </c>
      <c r="Y18" s="6">
        <f t="shared" si="23"/>
        <v>4444.2833869999995</v>
      </c>
      <c r="Z18" s="6">
        <f t="shared" si="24"/>
        <v>1999.9274499999956</v>
      </c>
      <c r="AA18" s="6">
        <f t="shared" si="25"/>
        <v>-411.37793500000407</v>
      </c>
      <c r="AB18" s="6">
        <f t="shared" si="26"/>
        <v>-6143.2302029999919</v>
      </c>
      <c r="AC18" s="6">
        <f t="shared" si="27"/>
        <v>-14811.268020999996</v>
      </c>
      <c r="AD18" s="6">
        <f t="shared" si="28"/>
        <v>-10146.464080999998</v>
      </c>
      <c r="AE18" s="6">
        <f t="shared" si="29"/>
        <v>-15005.868991999996</v>
      </c>
      <c r="AF18" s="6">
        <f t="shared" si="30"/>
        <v>-25517.784172</v>
      </c>
      <c r="AG18" s="6">
        <f t="shared" si="31"/>
        <v>-29963.146559000008</v>
      </c>
      <c r="AI18" s="6">
        <f t="shared" si="32"/>
        <v>54092.337452</v>
      </c>
      <c r="AJ18" s="6">
        <f t="shared" si="33"/>
        <v>61870.989096999998</v>
      </c>
      <c r="AK18" s="6">
        <f t="shared" si="34"/>
        <v>66404.535097999993</v>
      </c>
      <c r="AL18" s="6">
        <f t="shared" si="35"/>
        <v>72504.001801000006</v>
      </c>
      <c r="AM18" s="6">
        <f t="shared" si="36"/>
        <v>91529.326338999992</v>
      </c>
      <c r="AN18" s="6">
        <f t="shared" si="37"/>
        <v>111754.96406100001</v>
      </c>
      <c r="AO18" s="6">
        <f t="shared" si="38"/>
        <v>101968.567995</v>
      </c>
      <c r="AP18" s="6">
        <f t="shared" si="39"/>
        <v>117949.34204399999</v>
      </c>
      <c r="AQ18" s="6">
        <f t="shared" si="40"/>
        <v>143487.17338599998</v>
      </c>
      <c r="AR18" s="6">
        <f t="shared" si="41"/>
        <v>140956.90137899999</v>
      </c>
    </row>
    <row r="19" spans="1:44" x14ac:dyDescent="0.25">
      <c r="A19" s="58" t="s">
        <v>7</v>
      </c>
      <c r="B19" s="57">
        <f>[1]Agri!B4</f>
        <v>15332.006305999997</v>
      </c>
      <c r="C19" s="57">
        <f>[1]Agri!C4</f>
        <v>17069.951445999999</v>
      </c>
      <c r="D19" s="57">
        <f>[1]Agri!D4</f>
        <v>17675.552594999994</v>
      </c>
      <c r="E19" s="57">
        <f>[1]Agri!E4</f>
        <v>19247.139738000005</v>
      </c>
      <c r="F19" s="57">
        <f>[1]Agri!F4</f>
        <v>22881.113841000002</v>
      </c>
      <c r="G19" s="57">
        <f>[1]Agri!G4</f>
        <v>26564.470119999994</v>
      </c>
      <c r="H19" s="57">
        <f>[1]Agri!H4</f>
        <v>24584.885713</v>
      </c>
      <c r="I19" s="57">
        <f>[1]Agri!I4</f>
        <v>28279.621084999988</v>
      </c>
      <c r="J19" s="57">
        <f>[1]Agri!J4</f>
        <v>32850.287649999998</v>
      </c>
      <c r="K19" s="57">
        <f>[1]Agri!K4</f>
        <v>30584.898193000001</v>
      </c>
      <c r="L19" s="57"/>
      <c r="M19" s="57">
        <f>[1]Agri!M4</f>
        <v>15037.613691999999</v>
      </c>
      <c r="N19" s="57">
        <f>[1]Agri!N4</f>
        <v>17091.825917000002</v>
      </c>
      <c r="O19" s="57">
        <f>[1]Agri!O4</f>
        <v>19363.586688999996</v>
      </c>
      <c r="P19" s="57">
        <f>[1]Agri!P4</f>
        <v>21482.494046000003</v>
      </c>
      <c r="Q19" s="57">
        <f>[1]Agri!Q4</f>
        <v>29485.875603000004</v>
      </c>
      <c r="R19" s="57">
        <f>[1]Agri!R4</f>
        <v>38463.141409000003</v>
      </c>
      <c r="S19" s="57">
        <f>[1]Agri!S4</f>
        <v>34515.049766000004</v>
      </c>
      <c r="T19" s="57">
        <f>[1]Agri!T4</f>
        <v>42388.231297999992</v>
      </c>
      <c r="U19" s="57">
        <f>[1]Agri!U4</f>
        <v>51682.501924999997</v>
      </c>
      <c r="V19" s="57">
        <f>[1]Agri!V4</f>
        <v>54541.718604000002</v>
      </c>
      <c r="X19" s="6">
        <f t="shared" si="22"/>
        <v>294.3926139999985</v>
      </c>
      <c r="Y19" s="6">
        <f t="shared" si="23"/>
        <v>-21.874471000002814</v>
      </c>
      <c r="Z19" s="6">
        <f t="shared" si="24"/>
        <v>-1688.0340940000024</v>
      </c>
      <c r="AA19" s="6">
        <f t="shared" si="25"/>
        <v>-2235.3543079999981</v>
      </c>
      <c r="AB19" s="6">
        <f t="shared" si="26"/>
        <v>-6604.7617620000019</v>
      </c>
      <c r="AC19" s="6">
        <f t="shared" si="27"/>
        <v>-11898.671289000009</v>
      </c>
      <c r="AD19" s="6">
        <f t="shared" si="28"/>
        <v>-9930.1640530000041</v>
      </c>
      <c r="AE19" s="6">
        <f t="shared" si="29"/>
        <v>-14108.610213000004</v>
      </c>
      <c r="AF19" s="6">
        <f t="shared" si="30"/>
        <v>-18832.214274999998</v>
      </c>
      <c r="AG19" s="6">
        <f t="shared" si="31"/>
        <v>-23956.820411000001</v>
      </c>
      <c r="AI19" s="6">
        <f t="shared" si="32"/>
        <v>30369.619997999995</v>
      </c>
      <c r="AJ19" s="6">
        <f t="shared" si="33"/>
        <v>34161.777363000001</v>
      </c>
      <c r="AK19" s="6">
        <f t="shared" si="34"/>
        <v>37039.13928399999</v>
      </c>
      <c r="AL19" s="6">
        <f t="shared" si="35"/>
        <v>40729.633784000005</v>
      </c>
      <c r="AM19" s="6">
        <f t="shared" si="36"/>
        <v>52366.989444000006</v>
      </c>
      <c r="AN19" s="6">
        <f t="shared" si="37"/>
        <v>65027.611529000002</v>
      </c>
      <c r="AO19" s="6">
        <f t="shared" si="38"/>
        <v>59099.935479000007</v>
      </c>
      <c r="AP19" s="6">
        <f t="shared" si="39"/>
        <v>70667.852382999976</v>
      </c>
      <c r="AQ19" s="6">
        <f t="shared" si="40"/>
        <v>84532.789575000003</v>
      </c>
      <c r="AR19" s="6">
        <f t="shared" si="41"/>
        <v>85126.616796999995</v>
      </c>
    </row>
    <row r="20" spans="1:44" x14ac:dyDescent="0.25">
      <c r="A20" s="58" t="s">
        <v>8</v>
      </c>
      <c r="B20" s="57">
        <f>[1]Agri!B5</f>
        <v>7647.0380520000008</v>
      </c>
      <c r="C20" s="57">
        <f>[1]Agri!C5</f>
        <v>8601.0762950000008</v>
      </c>
      <c r="D20" s="57">
        <f>[1]Agri!D5</f>
        <v>9345.2635390000014</v>
      </c>
      <c r="E20" s="57">
        <f>[1]Agri!E5</f>
        <v>9661.5222639999993</v>
      </c>
      <c r="F20" s="57">
        <f>[1]Agri!F5</f>
        <v>11617.699708</v>
      </c>
      <c r="G20" s="57">
        <f>[1]Agri!G5</f>
        <v>12911.049536</v>
      </c>
      <c r="H20" s="57">
        <f>[1]Agri!H5</f>
        <v>12429.969076000003</v>
      </c>
      <c r="I20" s="57">
        <f>[1]Agri!I5</f>
        <v>13775.183992000002</v>
      </c>
      <c r="J20" s="57">
        <f>[1]Agri!J5</f>
        <v>15858.089103</v>
      </c>
      <c r="K20" s="57">
        <f>[1]Agri!K5</f>
        <v>15926.293361000002</v>
      </c>
      <c r="L20" s="57"/>
      <c r="M20" s="57">
        <f>[1]Agri!M5</f>
        <v>7841.8123699999996</v>
      </c>
      <c r="N20" s="57">
        <f>[1]Agri!N5</f>
        <v>8797.4951819999987</v>
      </c>
      <c r="O20" s="57">
        <f>[1]Agri!O5</f>
        <v>9984.0836639999998</v>
      </c>
      <c r="P20" s="57">
        <f>[1]Agri!P5</f>
        <v>11628.423460000004</v>
      </c>
      <c r="Q20" s="57">
        <f>[1]Agri!Q5</f>
        <v>15379.136019000003</v>
      </c>
      <c r="R20" s="57">
        <f>[1]Agri!R5</f>
        <v>20420.603120999993</v>
      </c>
      <c r="S20" s="57">
        <f>[1]Agri!S5</f>
        <v>19201.976504999995</v>
      </c>
      <c r="T20" s="57">
        <f>[1]Agri!T5</f>
        <v>24570.742749000001</v>
      </c>
      <c r="U20" s="57">
        <f>[1]Agri!U5</f>
        <v>28618.438946999999</v>
      </c>
      <c r="V20" s="57">
        <f>[1]Agri!V5</f>
        <v>30145.660719</v>
      </c>
      <c r="X20" s="6">
        <f t="shared" si="22"/>
        <v>-194.77431799999886</v>
      </c>
      <c r="Y20" s="6">
        <f t="shared" si="23"/>
        <v>-196.41888699999799</v>
      </c>
      <c r="Z20" s="6">
        <f t="shared" si="24"/>
        <v>-638.82012499999837</v>
      </c>
      <c r="AA20" s="6">
        <f t="shared" si="25"/>
        <v>-1966.9011960000043</v>
      </c>
      <c r="AB20" s="6">
        <f t="shared" si="26"/>
        <v>-3761.4363110000031</v>
      </c>
      <c r="AC20" s="6">
        <f t="shared" si="27"/>
        <v>-7509.5535849999924</v>
      </c>
      <c r="AD20" s="6">
        <f t="shared" si="28"/>
        <v>-6772.007428999992</v>
      </c>
      <c r="AE20" s="6">
        <f t="shared" si="29"/>
        <v>-10795.558756999999</v>
      </c>
      <c r="AF20" s="6">
        <f t="shared" si="30"/>
        <v>-12760.349843999998</v>
      </c>
      <c r="AG20" s="6">
        <f t="shared" si="31"/>
        <v>-14219.367357999998</v>
      </c>
      <c r="AI20" s="6">
        <f t="shared" si="32"/>
        <v>15488.850422</v>
      </c>
      <c r="AJ20" s="6">
        <f t="shared" si="33"/>
        <v>17398.571476999998</v>
      </c>
      <c r="AK20" s="6">
        <f t="shared" si="34"/>
        <v>19329.347203000001</v>
      </c>
      <c r="AL20" s="6">
        <f t="shared" si="35"/>
        <v>21289.945724000005</v>
      </c>
      <c r="AM20" s="6">
        <f t="shared" si="36"/>
        <v>26996.835727000005</v>
      </c>
      <c r="AN20" s="6">
        <f t="shared" si="37"/>
        <v>33331.652656999991</v>
      </c>
      <c r="AO20" s="6">
        <f t="shared" si="38"/>
        <v>31631.945581</v>
      </c>
      <c r="AP20" s="6">
        <f t="shared" si="39"/>
        <v>38345.926741000003</v>
      </c>
      <c r="AQ20" s="6">
        <f t="shared" si="40"/>
        <v>44476.528050000001</v>
      </c>
      <c r="AR20" s="6">
        <f t="shared" si="41"/>
        <v>46071.954080000003</v>
      </c>
    </row>
    <row r="21" spans="1:44" x14ac:dyDescent="0.25">
      <c r="A21" s="58" t="s">
        <v>9</v>
      </c>
      <c r="B21" s="57">
        <f>[1]Agri!B6</f>
        <v>2491.486582</v>
      </c>
      <c r="C21" s="57">
        <f>[1]Agri!C6</f>
        <v>2787.6376249999998</v>
      </c>
      <c r="D21" s="57">
        <f>[1]Agri!D6</f>
        <v>3202.2159469999997</v>
      </c>
      <c r="E21" s="57">
        <f>[1]Agri!E6</f>
        <v>3372.0819200000005</v>
      </c>
      <c r="F21" s="57">
        <f>[1]Agri!F6</f>
        <v>3925.5873390000002</v>
      </c>
      <c r="G21" s="57">
        <f>[1]Agri!G6</f>
        <v>4792.7416290000001</v>
      </c>
      <c r="H21" s="57">
        <f>[1]Agri!H6</f>
        <v>4680.4903860000004</v>
      </c>
      <c r="I21" s="57">
        <f>[1]Agri!I6</f>
        <v>4932.971372</v>
      </c>
      <c r="J21" s="57">
        <f>[1]Agri!J6</f>
        <v>5768.1544750000003</v>
      </c>
      <c r="K21" s="57">
        <f>[1]Agri!K6</f>
        <v>5878.1108860000004</v>
      </c>
      <c r="L21" s="57"/>
      <c r="M21" s="57">
        <f>[1]Agri!M6</f>
        <v>898.79107199999999</v>
      </c>
      <c r="N21" s="57">
        <f>[1]Agri!N6</f>
        <v>1187.6267230000001</v>
      </c>
      <c r="O21" s="57">
        <f>[1]Agri!O6</f>
        <v>1178.8694619999999</v>
      </c>
      <c r="P21" s="57">
        <f>[1]Agri!P6</f>
        <v>1749.2683099999999</v>
      </c>
      <c r="Q21" s="57">
        <f>[1]Agri!Q6</f>
        <v>1981.8403210000001</v>
      </c>
      <c r="R21" s="57">
        <f>[1]Agri!R6</f>
        <v>2274.2537950000001</v>
      </c>
      <c r="S21" s="57">
        <f>[1]Agri!S6</f>
        <v>2592.9546650000002</v>
      </c>
      <c r="T21" s="57">
        <f>[1]Agri!T6</f>
        <v>2727.2174619999996</v>
      </c>
      <c r="U21" s="57">
        <f>[1]Agri!U6</f>
        <v>3498.8219050000007</v>
      </c>
      <c r="V21" s="57">
        <f>[1]Agri!V6</f>
        <v>3657.9068440000001</v>
      </c>
      <c r="X21" s="6">
        <f t="shared" si="22"/>
        <v>1592.69551</v>
      </c>
      <c r="Y21" s="6">
        <f t="shared" si="23"/>
        <v>1600.0109019999998</v>
      </c>
      <c r="Z21" s="6">
        <f t="shared" si="24"/>
        <v>2023.3464849999998</v>
      </c>
      <c r="AA21" s="6">
        <f t="shared" si="25"/>
        <v>1622.8136100000006</v>
      </c>
      <c r="AB21" s="6">
        <f t="shared" si="26"/>
        <v>1943.747018</v>
      </c>
      <c r="AC21" s="6">
        <f t="shared" si="27"/>
        <v>2518.487834</v>
      </c>
      <c r="AD21" s="6">
        <f t="shared" si="28"/>
        <v>2087.5357210000002</v>
      </c>
      <c r="AE21" s="6">
        <f t="shared" si="29"/>
        <v>2205.7539100000004</v>
      </c>
      <c r="AF21" s="6">
        <f t="shared" si="30"/>
        <v>2269.3325699999996</v>
      </c>
      <c r="AG21" s="6">
        <f t="shared" si="31"/>
        <v>2220.2040420000003</v>
      </c>
      <c r="AI21" s="6">
        <f t="shared" si="32"/>
        <v>3390.277654</v>
      </c>
      <c r="AJ21" s="6">
        <f t="shared" si="33"/>
        <v>3975.2643479999997</v>
      </c>
      <c r="AK21" s="6">
        <f t="shared" si="34"/>
        <v>4381.0854089999993</v>
      </c>
      <c r="AL21" s="6">
        <f t="shared" si="35"/>
        <v>5121.35023</v>
      </c>
      <c r="AM21" s="6">
        <f t="shared" si="36"/>
        <v>5907.4276600000003</v>
      </c>
      <c r="AN21" s="6">
        <f t="shared" si="37"/>
        <v>7066.9954240000006</v>
      </c>
      <c r="AO21" s="6">
        <f t="shared" si="38"/>
        <v>7273.4450510000006</v>
      </c>
      <c r="AP21" s="6">
        <f t="shared" si="39"/>
        <v>7660.1888339999996</v>
      </c>
      <c r="AQ21" s="6">
        <f t="shared" si="40"/>
        <v>9266.9763800000001</v>
      </c>
      <c r="AR21" s="6">
        <f t="shared" si="41"/>
        <v>9536.0177299999996</v>
      </c>
    </row>
    <row r="22" spans="1:44" x14ac:dyDescent="0.25">
      <c r="A22" s="58" t="s">
        <v>10</v>
      </c>
      <c r="B22" s="57">
        <f>[1]Agri!B7</f>
        <v>2406.5268079999996</v>
      </c>
      <c r="C22" s="57">
        <f>[1]Agri!C7</f>
        <v>2665.6206240000006</v>
      </c>
      <c r="D22" s="57">
        <f>[1]Agri!D7</f>
        <v>2932.4730520000003</v>
      </c>
      <c r="E22" s="57">
        <f>[1]Agri!E7</f>
        <v>3127.5953849999996</v>
      </c>
      <c r="F22" s="57">
        <f>[1]Agri!F7</f>
        <v>3698.6855350000001</v>
      </c>
      <c r="G22" s="57">
        <f>[1]Agri!G7</f>
        <v>3865.7048119999995</v>
      </c>
      <c r="H22" s="57">
        <f>[1]Agri!H7</f>
        <v>3235.2076229999998</v>
      </c>
      <c r="I22" s="57">
        <f>[1]Agri!I7</f>
        <v>3615.3184320000005</v>
      </c>
      <c r="J22" s="57">
        <f>[1]Agri!J7</f>
        <v>3578.9999680000001</v>
      </c>
      <c r="K22" s="57">
        <f>[1]Agri!K7</f>
        <v>3480.4470510000001</v>
      </c>
      <c r="L22" s="57"/>
      <c r="M22" s="57">
        <f>[1]Agri!M7</f>
        <v>2330.1665700000003</v>
      </c>
      <c r="N22" s="57">
        <f>[1]Agri!N7</f>
        <v>2621.925976</v>
      </c>
      <c r="O22" s="57">
        <f>[1]Agri!O7</f>
        <v>2919.3528649999998</v>
      </c>
      <c r="P22" s="57">
        <f>[1]Agri!P7</f>
        <v>3557.7981100000006</v>
      </c>
      <c r="Q22" s="57">
        <f>[1]Agri!Q7</f>
        <v>4493.6422560000001</v>
      </c>
      <c r="R22" s="57">
        <f>[1]Agri!R7</f>
        <v>6090.725292000001</v>
      </c>
      <c r="S22" s="57">
        <f>[1]Agri!S7</f>
        <v>5588.1080149999989</v>
      </c>
      <c r="T22" s="57">
        <f>[1]Agri!T7</f>
        <v>6266.9793269999991</v>
      </c>
      <c r="U22" s="57">
        <f>[1]Agri!U7</f>
        <v>8066.5243550000005</v>
      </c>
      <c r="V22" s="57">
        <f>[1]Agri!V7</f>
        <v>8478.7716870000004</v>
      </c>
      <c r="X22" s="6">
        <f t="shared" si="22"/>
        <v>76.360237999999299</v>
      </c>
      <c r="Y22" s="6">
        <f t="shared" si="23"/>
        <v>43.694648000000598</v>
      </c>
      <c r="Z22" s="6">
        <f t="shared" si="24"/>
        <v>13.120187000000442</v>
      </c>
      <c r="AA22" s="6">
        <f t="shared" si="25"/>
        <v>-430.20272500000101</v>
      </c>
      <c r="AB22" s="6">
        <f t="shared" si="26"/>
        <v>-794.95672100000002</v>
      </c>
      <c r="AC22" s="6">
        <f t="shared" si="27"/>
        <v>-2225.0204800000015</v>
      </c>
      <c r="AD22" s="6">
        <f t="shared" si="28"/>
        <v>-2352.9003919999991</v>
      </c>
      <c r="AE22" s="6">
        <f t="shared" si="29"/>
        <v>-2651.6608949999986</v>
      </c>
      <c r="AF22" s="6">
        <f t="shared" si="30"/>
        <v>-4487.5243870000004</v>
      </c>
      <c r="AG22" s="6">
        <f t="shared" si="31"/>
        <v>-4998.3246360000003</v>
      </c>
      <c r="AI22" s="6">
        <f t="shared" si="32"/>
        <v>4736.6933779999999</v>
      </c>
      <c r="AJ22" s="6">
        <f t="shared" si="33"/>
        <v>5287.5466000000006</v>
      </c>
      <c r="AK22" s="6">
        <f t="shared" si="34"/>
        <v>5851.8259170000001</v>
      </c>
      <c r="AL22" s="6">
        <f t="shared" si="35"/>
        <v>6685.3934950000003</v>
      </c>
      <c r="AM22" s="6">
        <f t="shared" si="36"/>
        <v>8192.3277909999997</v>
      </c>
      <c r="AN22" s="6">
        <f t="shared" si="37"/>
        <v>9956.4301040000009</v>
      </c>
      <c r="AO22" s="6">
        <f t="shared" si="38"/>
        <v>8823.3156379999982</v>
      </c>
      <c r="AP22" s="6">
        <f t="shared" si="39"/>
        <v>9882.2977589999991</v>
      </c>
      <c r="AQ22" s="6">
        <f t="shared" si="40"/>
        <v>11645.524323000001</v>
      </c>
      <c r="AR22" s="6">
        <f t="shared" si="41"/>
        <v>11959.218738</v>
      </c>
    </row>
    <row r="23" spans="1:44" x14ac:dyDescent="0.25">
      <c r="A23" s="58" t="s">
        <v>11</v>
      </c>
      <c r="B23" s="57">
        <f>[1]Agri!B8</f>
        <v>8344.1992790000004</v>
      </c>
      <c r="C23" s="57">
        <f>[1]Agri!C8</f>
        <v>8781.600926000001</v>
      </c>
      <c r="D23" s="57">
        <f>[1]Agri!D8</f>
        <v>8659.9861599999986</v>
      </c>
      <c r="E23" s="57">
        <f>[1]Agri!E8</f>
        <v>9129.8233689999997</v>
      </c>
      <c r="F23" s="57">
        <f>[1]Agri!F8</f>
        <v>10692.132297999997</v>
      </c>
      <c r="G23" s="57">
        <f>[1]Agri!G8</f>
        <v>12797.410363000001</v>
      </c>
      <c r="H23" s="57">
        <f>[1]Agri!H8</f>
        <v>11858.738791999998</v>
      </c>
      <c r="I23" s="57">
        <f>[1]Agri!I8</f>
        <v>14464.663561000001</v>
      </c>
      <c r="J23" s="57">
        <f>[1]Agri!J8</f>
        <v>18278.594397000001</v>
      </c>
      <c r="K23" s="57">
        <f>[1]Agri!K8</f>
        <v>16556.896193</v>
      </c>
      <c r="L23" s="57"/>
      <c r="M23" s="57">
        <f>[1]Agri!M8</f>
        <v>5879.7049360000001</v>
      </c>
      <c r="N23" s="57">
        <f>[1]Agri!N8</f>
        <v>6567.5670699999991</v>
      </c>
      <c r="O23" s="57">
        <f>[1]Agri!O8</f>
        <v>7576.8506289999996</v>
      </c>
      <c r="P23" s="57">
        <f>[1]Agri!P8</f>
        <v>7735.1115999999993</v>
      </c>
      <c r="Q23" s="57">
        <f>[1]Agri!Q8</f>
        <v>10198.012355999999</v>
      </c>
      <c r="R23" s="57">
        <f>[1]Agri!R8</f>
        <v>13749.082429999999</v>
      </c>
      <c r="S23" s="57">
        <f>[1]Agri!S8</f>
        <v>12323.672593000001</v>
      </c>
      <c r="T23" s="57">
        <f>[1]Agri!T8</f>
        <v>14095.535425999997</v>
      </c>
      <c r="U23" s="57">
        <f>[1]Agri!U8</f>
        <v>17970.637932000001</v>
      </c>
      <c r="V23" s="57">
        <f>[1]Agri!V8</f>
        <v>19505.942848999999</v>
      </c>
      <c r="X23" s="6">
        <f t="shared" si="22"/>
        <v>2464.4943430000003</v>
      </c>
      <c r="Y23" s="6">
        <f t="shared" si="23"/>
        <v>2214.0338560000018</v>
      </c>
      <c r="Z23" s="6">
        <f t="shared" si="24"/>
        <v>1083.135530999999</v>
      </c>
      <c r="AA23" s="6">
        <f t="shared" si="25"/>
        <v>1394.7117690000005</v>
      </c>
      <c r="AB23" s="6">
        <f t="shared" si="26"/>
        <v>494.11994199999754</v>
      </c>
      <c r="AC23" s="6">
        <f t="shared" si="27"/>
        <v>-951.6720669999977</v>
      </c>
      <c r="AD23" s="6">
        <f t="shared" si="28"/>
        <v>-464.93380100000286</v>
      </c>
      <c r="AE23" s="6">
        <f t="shared" si="29"/>
        <v>369.12813500000448</v>
      </c>
      <c r="AF23" s="6">
        <f t="shared" si="30"/>
        <v>307.9564649999993</v>
      </c>
      <c r="AG23" s="6">
        <f t="shared" si="31"/>
        <v>-2949.0466559999986</v>
      </c>
      <c r="AI23" s="6">
        <f t="shared" si="32"/>
        <v>14223.904215</v>
      </c>
      <c r="AJ23" s="6">
        <f t="shared" si="33"/>
        <v>15349.167996</v>
      </c>
      <c r="AK23" s="6">
        <f t="shared" si="34"/>
        <v>16236.836788999997</v>
      </c>
      <c r="AL23" s="6">
        <f t="shared" si="35"/>
        <v>16864.934968999998</v>
      </c>
      <c r="AM23" s="6">
        <f t="shared" si="36"/>
        <v>20890.144653999996</v>
      </c>
      <c r="AN23" s="6">
        <f t="shared" si="37"/>
        <v>26546.492792999998</v>
      </c>
      <c r="AO23" s="6">
        <f t="shared" si="38"/>
        <v>24182.411384999999</v>
      </c>
      <c r="AP23" s="6">
        <f t="shared" si="39"/>
        <v>28560.198986999996</v>
      </c>
      <c r="AQ23" s="6">
        <f t="shared" si="40"/>
        <v>36249.232329000006</v>
      </c>
      <c r="AR23" s="6">
        <f t="shared" si="41"/>
        <v>36062.839042</v>
      </c>
    </row>
    <row r="24" spans="1:44" x14ac:dyDescent="0.25">
      <c r="A24" s="58" t="s">
        <v>12</v>
      </c>
      <c r="B24" s="57">
        <f>[1]Agri!B9</f>
        <v>2914.4150280000003</v>
      </c>
      <c r="C24" s="57">
        <f>[1]Agri!C9</f>
        <v>3347.2396940000003</v>
      </c>
      <c r="D24" s="57">
        <f>[1]Agri!D9</f>
        <v>3725.6519119999998</v>
      </c>
      <c r="E24" s="57">
        <f>[1]Agri!E9</f>
        <v>4046.7260320000005</v>
      </c>
      <c r="F24" s="57">
        <f>[1]Agri!F9</f>
        <v>4540.6645670000007</v>
      </c>
      <c r="G24" s="57">
        <f>[1]Agri!G9</f>
        <v>5617.3561040000004</v>
      </c>
      <c r="H24" s="57">
        <f>[1]Agri!H9</f>
        <v>5338.2960390000007</v>
      </c>
      <c r="I24" s="57">
        <f>[1]Agri!I9</f>
        <v>5938.0408219999999</v>
      </c>
      <c r="J24" s="57">
        <f>[1]Agri!J9</f>
        <v>6975.4816920000003</v>
      </c>
      <c r="K24" s="57">
        <f>[1]Agri!K9</f>
        <v>6997.5575910000007</v>
      </c>
      <c r="L24" s="57"/>
      <c r="M24" s="57">
        <f>[1]Agri!M9</f>
        <v>1689.5163770000001</v>
      </c>
      <c r="N24" s="57">
        <f>[1]Agri!N9</f>
        <v>1824.7813469999999</v>
      </c>
      <c r="O24" s="57">
        <f>[1]Agri!O9</f>
        <v>2146.67137</v>
      </c>
      <c r="P24" s="57">
        <f>[1]Agri!P9</f>
        <v>2801.4067769999997</v>
      </c>
      <c r="Q24" s="57">
        <f>[1]Agri!Q9</f>
        <v>3241.5833860000002</v>
      </c>
      <c r="R24" s="57">
        <f>[1]Agri!R9</f>
        <v>4471.9098919999997</v>
      </c>
      <c r="S24" s="57">
        <f>[1]Agri!S9</f>
        <v>4598.1462160000001</v>
      </c>
      <c r="T24" s="57">
        <f>[1]Agri!T9</f>
        <v>5287.285022</v>
      </c>
      <c r="U24" s="57">
        <f>[1]Agri!U9</f>
        <v>6477.8066870000002</v>
      </c>
      <c r="V24" s="57">
        <f>[1]Agri!V9</f>
        <v>6332.2905920000003</v>
      </c>
      <c r="X24" s="6">
        <f t="shared" si="22"/>
        <v>1224.8986510000002</v>
      </c>
      <c r="Y24" s="6">
        <f t="shared" si="23"/>
        <v>1522.4583470000005</v>
      </c>
      <c r="Z24" s="6">
        <f t="shared" si="24"/>
        <v>1578.9805419999998</v>
      </c>
      <c r="AA24" s="6">
        <f t="shared" si="25"/>
        <v>1245.3192550000008</v>
      </c>
      <c r="AB24" s="6">
        <f t="shared" si="26"/>
        <v>1299.0811810000005</v>
      </c>
      <c r="AC24" s="6">
        <f t="shared" si="27"/>
        <v>1145.4462120000007</v>
      </c>
      <c r="AD24" s="6">
        <f t="shared" si="28"/>
        <v>740.14982300000065</v>
      </c>
      <c r="AE24" s="6">
        <f t="shared" si="29"/>
        <v>650.75579999999991</v>
      </c>
      <c r="AF24" s="6">
        <f t="shared" si="30"/>
        <v>497.67500500000006</v>
      </c>
      <c r="AG24" s="6">
        <f t="shared" si="31"/>
        <v>665.2669990000004</v>
      </c>
      <c r="AI24" s="6">
        <f t="shared" si="32"/>
        <v>4603.9314050000003</v>
      </c>
      <c r="AJ24" s="6">
        <f t="shared" si="33"/>
        <v>5172.021041</v>
      </c>
      <c r="AK24" s="6">
        <f t="shared" si="34"/>
        <v>5872.3232819999994</v>
      </c>
      <c r="AL24" s="6">
        <f t="shared" si="35"/>
        <v>6848.1328090000006</v>
      </c>
      <c r="AM24" s="6">
        <f t="shared" si="36"/>
        <v>7782.247953000001</v>
      </c>
      <c r="AN24" s="6">
        <f t="shared" si="37"/>
        <v>10089.265996</v>
      </c>
      <c r="AO24" s="6">
        <f t="shared" si="38"/>
        <v>9936.4422550000018</v>
      </c>
      <c r="AP24" s="6">
        <f t="shared" si="39"/>
        <v>11225.325843999999</v>
      </c>
      <c r="AQ24" s="6">
        <f t="shared" si="40"/>
        <v>13453.288379000001</v>
      </c>
      <c r="AR24" s="6">
        <f t="shared" si="41"/>
        <v>13329.848183000002</v>
      </c>
    </row>
    <row r="25" spans="1:44" x14ac:dyDescent="0.25">
      <c r="A25" s="58" t="s">
        <v>13</v>
      </c>
      <c r="B25" s="57">
        <f>[1]Agri!B10</f>
        <v>11182.189910999999</v>
      </c>
      <c r="C25" s="57">
        <f>[1]Agri!C10</f>
        <v>12643.632781999999</v>
      </c>
      <c r="D25" s="57">
        <f>[1]Agri!D10</f>
        <v>12530.264896999999</v>
      </c>
      <c r="E25" s="57">
        <f>[1]Agri!E10</f>
        <v>12565.200656999999</v>
      </c>
      <c r="F25" s="57">
        <f>[1]Agri!F10</f>
        <v>14727.173989000001</v>
      </c>
      <c r="G25" s="57">
        <f>[1]Agri!G10</f>
        <v>16326.193740999999</v>
      </c>
      <c r="H25" s="57">
        <f>[1]Agri!H10</f>
        <v>16135.871622000002</v>
      </c>
      <c r="I25" s="57">
        <f>[1]Agri!I10</f>
        <v>17416.96441</v>
      </c>
      <c r="J25" s="57">
        <f>[1]Agri!J10</f>
        <v>19795.406819999997</v>
      </c>
      <c r="K25" s="57">
        <f>[1]Agri!K10</f>
        <v>19347.071621999999</v>
      </c>
      <c r="L25" s="57"/>
      <c r="M25" s="57">
        <f>[1]Agri!M10</f>
        <v>5520.2627649999995</v>
      </c>
      <c r="N25" s="57">
        <f>[1]Agri!N10</f>
        <v>6805.173014</v>
      </c>
      <c r="O25" s="57">
        <f>[1]Agri!O10</f>
        <v>7707.5181269999994</v>
      </c>
      <c r="P25" s="57">
        <f>[1]Agri!P10</f>
        <v>9236.1631800000014</v>
      </c>
      <c r="Q25" s="57">
        <f>[1]Agri!Q10</f>
        <v>11728.818211</v>
      </c>
      <c r="R25" s="57">
        <f>[1]Agri!R10</f>
        <v>13860.830407000001</v>
      </c>
      <c r="S25" s="57">
        <f>[1]Agri!S10</f>
        <v>12851.259045000003</v>
      </c>
      <c r="T25" s="57">
        <f>[1]Agri!T10</f>
        <v>14572.814033000001</v>
      </c>
      <c r="U25" s="57">
        <f>[1]Agri!U10</f>
        <v>18845.205574999996</v>
      </c>
      <c r="V25" s="57">
        <f>[1]Agri!V10</f>
        <v>19588.579442000002</v>
      </c>
      <c r="X25" s="6">
        <f t="shared" si="22"/>
        <v>5661.927146</v>
      </c>
      <c r="Y25" s="6">
        <f t="shared" si="23"/>
        <v>5838.4597679999988</v>
      </c>
      <c r="Z25" s="6">
        <f t="shared" si="24"/>
        <v>4822.7467699999997</v>
      </c>
      <c r="AA25" s="6">
        <f t="shared" si="25"/>
        <v>3329.037476999998</v>
      </c>
      <c r="AB25" s="6">
        <f t="shared" si="26"/>
        <v>2998.355778000001</v>
      </c>
      <c r="AC25" s="6">
        <f t="shared" si="27"/>
        <v>2465.3633339999978</v>
      </c>
      <c r="AD25" s="6">
        <f t="shared" si="28"/>
        <v>3284.6125769999999</v>
      </c>
      <c r="AE25" s="6">
        <f t="shared" si="29"/>
        <v>2844.1503769999999</v>
      </c>
      <c r="AF25" s="6">
        <f t="shared" si="30"/>
        <v>950.2012450000002</v>
      </c>
      <c r="AG25" s="6">
        <f t="shared" si="31"/>
        <v>-241.50782000000254</v>
      </c>
      <c r="AI25" s="6">
        <f t="shared" si="32"/>
        <v>16702.452676000001</v>
      </c>
      <c r="AJ25" s="6">
        <f t="shared" si="33"/>
        <v>19448.805796000001</v>
      </c>
      <c r="AK25" s="6">
        <f t="shared" si="34"/>
        <v>20237.783023999997</v>
      </c>
      <c r="AL25" s="6">
        <f t="shared" si="35"/>
        <v>21801.363837000001</v>
      </c>
      <c r="AM25" s="6">
        <f t="shared" si="36"/>
        <v>26455.992200000001</v>
      </c>
      <c r="AN25" s="6">
        <f t="shared" si="37"/>
        <v>30187.024148</v>
      </c>
      <c r="AO25" s="6">
        <f t="shared" si="38"/>
        <v>28987.130667000005</v>
      </c>
      <c r="AP25" s="6">
        <f t="shared" si="39"/>
        <v>31989.778443000003</v>
      </c>
      <c r="AQ25" s="6">
        <f t="shared" si="40"/>
        <v>38640.612394999989</v>
      </c>
      <c r="AR25" s="6">
        <f t="shared" si="41"/>
        <v>38935.651064000005</v>
      </c>
    </row>
    <row r="26" spans="1:44" x14ac:dyDescent="0.25">
      <c r="A26" s="58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1:44" s="32" customFormat="1" x14ac:dyDescent="0.25">
      <c r="A27" s="56" t="s">
        <v>15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</row>
    <row r="28" spans="1:44" s="33" customFormat="1" x14ac:dyDescent="0.25">
      <c r="A28" s="58"/>
      <c r="B28" s="59" t="s">
        <v>63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 t="s">
        <v>64</v>
      </c>
      <c r="N28" s="59"/>
      <c r="O28" s="59"/>
      <c r="P28" s="59"/>
      <c r="Q28" s="59"/>
      <c r="R28" s="59"/>
      <c r="S28" s="59"/>
      <c r="T28" s="59"/>
      <c r="U28" s="59"/>
      <c r="V28" s="59"/>
      <c r="X28" s="33" t="s">
        <v>3</v>
      </c>
      <c r="AI28" s="33" t="s">
        <v>4</v>
      </c>
    </row>
    <row r="29" spans="1:44" s="33" customFormat="1" x14ac:dyDescent="0.25">
      <c r="A29" s="58"/>
      <c r="B29" s="59">
        <v>2003</v>
      </c>
      <c r="C29" s="59">
        <v>2004</v>
      </c>
      <c r="D29" s="59">
        <v>2005</v>
      </c>
      <c r="E29" s="59">
        <v>2006</v>
      </c>
      <c r="F29" s="59">
        <v>2007</v>
      </c>
      <c r="G29" s="59">
        <v>2008</v>
      </c>
      <c r="H29" s="59">
        <v>2009</v>
      </c>
      <c r="I29" s="59">
        <v>2010</v>
      </c>
      <c r="J29" s="59">
        <v>2011</v>
      </c>
      <c r="K29" s="59">
        <v>2012</v>
      </c>
      <c r="L29" s="59"/>
      <c r="M29" s="59">
        <v>2003</v>
      </c>
      <c r="N29" s="59">
        <v>2004</v>
      </c>
      <c r="O29" s="59">
        <v>2005</v>
      </c>
      <c r="P29" s="59">
        <v>2006</v>
      </c>
      <c r="Q29" s="59">
        <v>2007</v>
      </c>
      <c r="R29" s="59">
        <v>2008</v>
      </c>
      <c r="S29" s="59">
        <v>2009</v>
      </c>
      <c r="T29" s="59">
        <v>2010</v>
      </c>
      <c r="U29" s="59">
        <v>2011</v>
      </c>
      <c r="V29" s="59">
        <v>2012</v>
      </c>
      <c r="X29" s="33">
        <f t="shared" ref="X29:AR29" si="42">B29</f>
        <v>2003</v>
      </c>
      <c r="Y29" s="33">
        <f t="shared" si="42"/>
        <v>2004</v>
      </c>
      <c r="Z29" s="33">
        <f t="shared" si="42"/>
        <v>2005</v>
      </c>
      <c r="AA29" s="33">
        <f t="shared" si="42"/>
        <v>2006</v>
      </c>
      <c r="AB29" s="33">
        <f t="shared" si="42"/>
        <v>2007</v>
      </c>
      <c r="AC29" s="33">
        <f t="shared" si="42"/>
        <v>2008</v>
      </c>
      <c r="AD29" s="33">
        <f t="shared" si="42"/>
        <v>2009</v>
      </c>
      <c r="AE29" s="33">
        <f t="shared" si="42"/>
        <v>2010</v>
      </c>
      <c r="AF29" s="33">
        <f t="shared" si="42"/>
        <v>2011</v>
      </c>
      <c r="AG29" s="33">
        <f t="shared" si="42"/>
        <v>2012</v>
      </c>
      <c r="AH29" s="33">
        <f t="shared" si="42"/>
        <v>0</v>
      </c>
      <c r="AI29" s="33">
        <f t="shared" si="42"/>
        <v>2003</v>
      </c>
      <c r="AJ29" s="33">
        <f t="shared" si="42"/>
        <v>2004</v>
      </c>
      <c r="AK29" s="33">
        <f t="shared" si="42"/>
        <v>2005</v>
      </c>
      <c r="AL29" s="33">
        <f t="shared" si="42"/>
        <v>2006</v>
      </c>
      <c r="AM29" s="33">
        <f t="shared" si="42"/>
        <v>2007</v>
      </c>
      <c r="AN29" s="33">
        <f t="shared" si="42"/>
        <v>2008</v>
      </c>
      <c r="AO29" s="33">
        <f t="shared" si="42"/>
        <v>2009</v>
      </c>
      <c r="AP29" s="33">
        <f t="shared" si="42"/>
        <v>2010</v>
      </c>
      <c r="AQ29" s="33">
        <f t="shared" si="42"/>
        <v>2011</v>
      </c>
      <c r="AR29" s="33">
        <f t="shared" si="42"/>
        <v>2012</v>
      </c>
    </row>
    <row r="30" spans="1:44" x14ac:dyDescent="0.25">
      <c r="A30" s="58" t="s">
        <v>5</v>
      </c>
      <c r="B30" s="57">
        <f>[1]World!B26</f>
        <v>527570.03586800001</v>
      </c>
      <c r="C30" s="57">
        <f>[1]World!C26</f>
        <v>602169.80584500008</v>
      </c>
      <c r="D30" s="57">
        <f>[1]World!D26</f>
        <v>654385.23321800004</v>
      </c>
      <c r="E30" s="57">
        <f>[1]World!E26</f>
        <v>725083.28365400003</v>
      </c>
      <c r="F30" s="57">
        <f>[1]World!F26</f>
        <v>875365.50229900004</v>
      </c>
      <c r="G30" s="57">
        <f>[1]World!G26</f>
        <v>1065271.164932</v>
      </c>
      <c r="H30" s="57">
        <f>[1]World!H26</f>
        <v>954466.44551200001</v>
      </c>
      <c r="I30" s="57">
        <f>[1]World!I26</f>
        <v>1069115.5677730001</v>
      </c>
      <c r="J30" s="57">
        <f>[1]World!J26</f>
        <v>1266796.3354119998</v>
      </c>
      <c r="K30" s="57">
        <f>[1]World!K26</f>
        <v>1284310.2939200001</v>
      </c>
      <c r="L30" s="57"/>
      <c r="M30" s="57">
        <f>[1]World!M26</f>
        <v>554949.51769299991</v>
      </c>
      <c r="N30" s="57">
        <f>[1]World!N26</f>
        <v>632716.52319900005</v>
      </c>
      <c r="O30" s="57">
        <f>[1]World!O26</f>
        <v>675907.10149300005</v>
      </c>
      <c r="P30" s="57">
        <f>[1]World!P26</f>
        <v>748109.72574200004</v>
      </c>
      <c r="Q30" s="57">
        <f>[1]World!Q26</f>
        <v>904130.23927199992</v>
      </c>
      <c r="R30" s="57">
        <f>[1]World!R26</f>
        <v>1092540.0966419999</v>
      </c>
      <c r="S30" s="57">
        <f>[1]World!S26</f>
        <v>963519.05964400002</v>
      </c>
      <c r="T30" s="57">
        <f>[1]World!T26</f>
        <v>1074578.4340840001</v>
      </c>
      <c r="U30" s="57">
        <f>[1]World!U26</f>
        <v>1273620.2295820001</v>
      </c>
      <c r="V30" s="57">
        <f>[1]World!V26</f>
        <v>1319582.155297</v>
      </c>
      <c r="X30" s="6">
        <f t="shared" ref="X30:X38" si="43">B30-M30</f>
        <v>-27379.481824999908</v>
      </c>
      <c r="Y30" s="6">
        <f t="shared" ref="Y30:Y38" si="44">C30-N30</f>
        <v>-30546.717353999964</v>
      </c>
      <c r="Z30" s="6">
        <f t="shared" ref="Z30:Z38" si="45">D30-O30</f>
        <v>-21521.868275000015</v>
      </c>
      <c r="AA30" s="6">
        <f t="shared" ref="AA30:AA38" si="46">E30-P30</f>
        <v>-23026.442088000011</v>
      </c>
      <c r="AB30" s="6">
        <f t="shared" ref="AB30:AB38" si="47">F30-Q30</f>
        <v>-28764.736972999875</v>
      </c>
      <c r="AC30" s="6">
        <f t="shared" ref="AC30:AC38" si="48">G30-R30</f>
        <v>-27268.931709999917</v>
      </c>
      <c r="AD30" s="6">
        <f t="shared" ref="AD30:AD38" si="49">H30-S30</f>
        <v>-9052.614132000017</v>
      </c>
      <c r="AE30" s="6">
        <f t="shared" ref="AE30:AE38" si="50">I30-T30</f>
        <v>-5462.8663109999616</v>
      </c>
      <c r="AF30" s="6">
        <f t="shared" ref="AF30:AF38" si="51">J30-U30</f>
        <v>-6823.8941700002179</v>
      </c>
      <c r="AG30" s="6">
        <f t="shared" ref="AG30:AG38" si="52">K30-V30</f>
        <v>-35271.861376999877</v>
      </c>
      <c r="AI30" s="6">
        <f t="shared" ref="AI30:AI38" si="53">B30+M30</f>
        <v>1082519.5535609999</v>
      </c>
      <c r="AJ30" s="6">
        <f t="shared" ref="AJ30:AJ38" si="54">C30+N30</f>
        <v>1234886.3290440002</v>
      </c>
      <c r="AK30" s="6">
        <f t="shared" ref="AK30:AK38" si="55">D30+O30</f>
        <v>1330292.3347110001</v>
      </c>
      <c r="AL30" s="6">
        <f t="shared" ref="AL30:AL38" si="56">E30+P30</f>
        <v>1473193.0093960001</v>
      </c>
      <c r="AM30" s="6">
        <f t="shared" ref="AM30:AM38" si="57">F30+Q30</f>
        <v>1779495.7415709998</v>
      </c>
      <c r="AN30" s="6">
        <f t="shared" ref="AN30:AN38" si="58">G30+R30</f>
        <v>2157811.2615740001</v>
      </c>
      <c r="AO30" s="6">
        <f t="shared" ref="AO30:AO38" si="59">H30+S30</f>
        <v>1917985.5051560001</v>
      </c>
      <c r="AP30" s="6">
        <f t="shared" ref="AP30:AP38" si="60">I30+T30</f>
        <v>2143694.0018570004</v>
      </c>
      <c r="AQ30" s="6">
        <f t="shared" ref="AQ30:AQ38" si="61">J30+U30</f>
        <v>2540416.5649939999</v>
      </c>
      <c r="AR30" s="6">
        <f t="shared" ref="AR30:AR38" si="62">K30+V30</f>
        <v>2603892.449217</v>
      </c>
    </row>
    <row r="31" spans="1:44" x14ac:dyDescent="0.25">
      <c r="A31" s="60" t="s">
        <v>6</v>
      </c>
      <c r="B31" s="57">
        <f>[1]Food!B3</f>
        <v>23191.554769000002</v>
      </c>
      <c r="C31" s="57">
        <f>[1]Food!C3</f>
        <v>25397.823204</v>
      </c>
      <c r="D31" s="57">
        <f>[1]Food!D3</f>
        <v>26363.112259000001</v>
      </c>
      <c r="E31" s="57">
        <f>[1]Food!E3</f>
        <v>27902.813995</v>
      </c>
      <c r="F31" s="57">
        <f>[1]Food!F3</f>
        <v>33423.483938999998</v>
      </c>
      <c r="G31" s="57">
        <f>[1]Food!G3</f>
        <v>38557.014860000003</v>
      </c>
      <c r="H31" s="57">
        <f>[1]Food!H3</f>
        <v>38513.615696999994</v>
      </c>
      <c r="I31" s="57">
        <f>[1]Food!I3</f>
        <v>41645.357327999998</v>
      </c>
      <c r="J31" s="57">
        <f>[1]Food!J3</f>
        <v>47395.520689000004</v>
      </c>
      <c r="K31" s="57">
        <f>[1]Food!K3</f>
        <v>44061.854768999998</v>
      </c>
      <c r="L31" s="57"/>
      <c r="M31" s="57">
        <f>[1]Food!M3</f>
        <v>21567.467069999999</v>
      </c>
      <c r="N31" s="57">
        <f>[1]Food!N3</f>
        <v>25237.267097</v>
      </c>
      <c r="O31" s="57">
        <f>[1]Food!O3</f>
        <v>28574.451315000002</v>
      </c>
      <c r="P31" s="57">
        <f>[1]Food!P3</f>
        <v>32363.912495</v>
      </c>
      <c r="Q31" s="57">
        <f>[1]Food!Q3</f>
        <v>43415.216092000002</v>
      </c>
      <c r="R31" s="57">
        <f>[1]Food!R3</f>
        <v>57237.771941999999</v>
      </c>
      <c r="S31" s="57">
        <f>[1]Food!S3</f>
        <v>50623.972355999998</v>
      </c>
      <c r="T31" s="57">
        <f>[1]Food!T3</f>
        <v>60034.533547999999</v>
      </c>
      <c r="U31" s="57">
        <f>[1]Food!U3</f>
        <v>77475.638181999995</v>
      </c>
      <c r="V31" s="57">
        <f>[1]Food!V3</f>
        <v>78281.161294000005</v>
      </c>
      <c r="X31" s="6">
        <f t="shared" si="43"/>
        <v>1624.0876990000033</v>
      </c>
      <c r="Y31" s="6">
        <f t="shared" si="44"/>
        <v>160.55610700000034</v>
      </c>
      <c r="Z31" s="6">
        <f t="shared" si="45"/>
        <v>-2211.3390560000007</v>
      </c>
      <c r="AA31" s="6">
        <f t="shared" si="46"/>
        <v>-4461.0985000000001</v>
      </c>
      <c r="AB31" s="6">
        <f t="shared" si="47"/>
        <v>-9991.7321530000045</v>
      </c>
      <c r="AC31" s="6">
        <f t="shared" si="48"/>
        <v>-18680.757081999996</v>
      </c>
      <c r="AD31" s="6">
        <f t="shared" si="49"/>
        <v>-12110.356659000005</v>
      </c>
      <c r="AE31" s="6">
        <f t="shared" si="50"/>
        <v>-18389.176220000001</v>
      </c>
      <c r="AF31" s="6">
        <f t="shared" si="51"/>
        <v>-30080.117492999991</v>
      </c>
      <c r="AG31" s="6">
        <f t="shared" si="52"/>
        <v>-34219.306525000007</v>
      </c>
      <c r="AI31" s="6">
        <f t="shared" si="53"/>
        <v>44759.021839000001</v>
      </c>
      <c r="AJ31" s="6">
        <f t="shared" si="54"/>
        <v>50635.090301000004</v>
      </c>
      <c r="AK31" s="6">
        <f t="shared" si="55"/>
        <v>54937.563574</v>
      </c>
      <c r="AL31" s="6">
        <f t="shared" si="56"/>
        <v>60266.726490000001</v>
      </c>
      <c r="AM31" s="6">
        <f t="shared" si="57"/>
        <v>76838.700031</v>
      </c>
      <c r="AN31" s="6">
        <f t="shared" si="58"/>
        <v>95794.786802000002</v>
      </c>
      <c r="AO31" s="6">
        <f t="shared" si="59"/>
        <v>89137.588052999985</v>
      </c>
      <c r="AP31" s="6">
        <f t="shared" si="60"/>
        <v>101679.89087599999</v>
      </c>
      <c r="AQ31" s="6">
        <f t="shared" si="61"/>
        <v>124871.15887099999</v>
      </c>
      <c r="AR31" s="6">
        <f t="shared" si="62"/>
        <v>122343.016063</v>
      </c>
    </row>
    <row r="32" spans="1:44" x14ac:dyDescent="0.25">
      <c r="A32" s="58" t="s">
        <v>7</v>
      </c>
      <c r="B32" s="57">
        <f>[1]Food!B4</f>
        <v>12429.820944000001</v>
      </c>
      <c r="C32" s="57">
        <f>[1]Food!C4</f>
        <v>13575.641796</v>
      </c>
      <c r="D32" s="57">
        <f>[1]Food!D4</f>
        <v>14104.618935000004</v>
      </c>
      <c r="E32" s="57">
        <f>[1]Food!E4</f>
        <v>15498.655213</v>
      </c>
      <c r="F32" s="57">
        <f>[1]Food!F4</f>
        <v>18807.323503</v>
      </c>
      <c r="G32" s="57">
        <f>[1]Food!G4</f>
        <v>21978.785887999999</v>
      </c>
      <c r="H32" s="57">
        <f>[1]Food!H4</f>
        <v>21364.289772999997</v>
      </c>
      <c r="I32" s="57">
        <f>[1]Food!I4</f>
        <v>23719.369049000001</v>
      </c>
      <c r="J32" s="57">
        <f>[1]Food!J4</f>
        <v>27047.451518999998</v>
      </c>
      <c r="K32" s="57">
        <f>[1]Food!K4</f>
        <v>24821.100726999994</v>
      </c>
      <c r="L32" s="57"/>
      <c r="M32" s="57">
        <f>[1]Food!M4</f>
        <v>13128.886361999999</v>
      </c>
      <c r="N32" s="57">
        <f>[1]Food!N4</f>
        <v>14907.320576</v>
      </c>
      <c r="O32" s="57">
        <f>[1]Food!O4</f>
        <v>16974.176759999998</v>
      </c>
      <c r="P32" s="57">
        <f>[1]Food!P4</f>
        <v>18932.922405000001</v>
      </c>
      <c r="Q32" s="57">
        <f>[1]Food!Q4</f>
        <v>26115.020089000001</v>
      </c>
      <c r="R32" s="57">
        <f>[1]Food!R4</f>
        <v>34431.101201999991</v>
      </c>
      <c r="S32" s="57">
        <f>[1]Food!S4</f>
        <v>30922.587317000001</v>
      </c>
      <c r="T32" s="57">
        <f>[1]Food!T4</f>
        <v>38183.342438000014</v>
      </c>
      <c r="U32" s="57">
        <f>[1]Food!U4</f>
        <v>47434.406526000006</v>
      </c>
      <c r="V32" s="57">
        <f>[1]Food!V4</f>
        <v>50118.453234000008</v>
      </c>
      <c r="X32" s="6">
        <f t="shared" si="43"/>
        <v>-699.06541799999832</v>
      </c>
      <c r="Y32" s="6">
        <f t="shared" si="44"/>
        <v>-1331.6787800000002</v>
      </c>
      <c r="Z32" s="6">
        <f t="shared" si="45"/>
        <v>-2869.5578249999944</v>
      </c>
      <c r="AA32" s="6">
        <f t="shared" si="46"/>
        <v>-3434.2671920000012</v>
      </c>
      <c r="AB32" s="6">
        <f t="shared" si="47"/>
        <v>-7307.6965860000018</v>
      </c>
      <c r="AC32" s="6">
        <f t="shared" si="48"/>
        <v>-12452.315313999992</v>
      </c>
      <c r="AD32" s="6">
        <f t="shared" si="49"/>
        <v>-9558.2975440000046</v>
      </c>
      <c r="AE32" s="6">
        <f t="shared" si="50"/>
        <v>-14463.973389000013</v>
      </c>
      <c r="AF32" s="6">
        <f t="shared" si="51"/>
        <v>-20386.955007000008</v>
      </c>
      <c r="AG32" s="6">
        <f t="shared" si="52"/>
        <v>-25297.352507000014</v>
      </c>
      <c r="AI32" s="6">
        <f t="shared" si="53"/>
        <v>25558.707306</v>
      </c>
      <c r="AJ32" s="6">
        <f t="shared" si="54"/>
        <v>28482.962372000002</v>
      </c>
      <c r="AK32" s="6">
        <f t="shared" si="55"/>
        <v>31078.795695000001</v>
      </c>
      <c r="AL32" s="6">
        <f t="shared" si="56"/>
        <v>34431.577618000003</v>
      </c>
      <c r="AM32" s="6">
        <f t="shared" si="57"/>
        <v>44922.343592000005</v>
      </c>
      <c r="AN32" s="6">
        <f t="shared" si="58"/>
        <v>56409.887089999989</v>
      </c>
      <c r="AO32" s="6">
        <f t="shared" si="59"/>
        <v>52286.877089999994</v>
      </c>
      <c r="AP32" s="6">
        <f t="shared" si="60"/>
        <v>61902.711487000015</v>
      </c>
      <c r="AQ32" s="6">
        <f t="shared" si="61"/>
        <v>74481.858045000001</v>
      </c>
      <c r="AR32" s="6">
        <f t="shared" si="62"/>
        <v>74939.553960999998</v>
      </c>
    </row>
    <row r="33" spans="1:44" x14ac:dyDescent="0.25">
      <c r="A33" s="58" t="s">
        <v>8</v>
      </c>
      <c r="B33" s="57">
        <f>[1]Food!B5</f>
        <v>6226.8433329999998</v>
      </c>
      <c r="C33" s="57">
        <f>[1]Food!C5</f>
        <v>6887.5418520000003</v>
      </c>
      <c r="D33" s="57">
        <f>[1]Food!D5</f>
        <v>7456.9727480000001</v>
      </c>
      <c r="E33" s="57">
        <f>[1]Food!E5</f>
        <v>7843.4209030000011</v>
      </c>
      <c r="F33" s="57">
        <f>[1]Food!F5</f>
        <v>9578.8251280000004</v>
      </c>
      <c r="G33" s="57">
        <f>[1]Food!G5</f>
        <v>10610.663321</v>
      </c>
      <c r="H33" s="57">
        <f>[1]Food!H5</f>
        <v>10580.399866</v>
      </c>
      <c r="I33" s="57">
        <f>[1]Food!I5</f>
        <v>11638.604813</v>
      </c>
      <c r="J33" s="57">
        <f>[1]Food!J5</f>
        <v>13266.539048999997</v>
      </c>
      <c r="K33" s="57">
        <f>[1]Food!K5</f>
        <v>13397.685871000001</v>
      </c>
      <c r="L33" s="57"/>
      <c r="M33" s="57">
        <f>[1]Food!M5</f>
        <v>6803.6244979999992</v>
      </c>
      <c r="N33" s="57">
        <f>[1]Food!N5</f>
        <v>7732.4181790000002</v>
      </c>
      <c r="O33" s="57">
        <f>[1]Food!O5</f>
        <v>8748.5483060000006</v>
      </c>
      <c r="P33" s="57">
        <f>[1]Food!P5</f>
        <v>10166.457674000003</v>
      </c>
      <c r="Q33" s="57">
        <f>[1]Food!Q5</f>
        <v>13495.447556000005</v>
      </c>
      <c r="R33" s="57">
        <f>[1]Food!R5</f>
        <v>18159.178599999996</v>
      </c>
      <c r="S33" s="57">
        <f>[1]Food!S5</f>
        <v>17052.37598199999</v>
      </c>
      <c r="T33" s="57">
        <f>[1]Food!T5</f>
        <v>21968.124737000002</v>
      </c>
      <c r="U33" s="57">
        <f>[1]Food!U5</f>
        <v>26241.015928000001</v>
      </c>
      <c r="V33" s="57">
        <f>[1]Food!V5</f>
        <v>27389.565660999997</v>
      </c>
      <c r="X33" s="6">
        <f t="shared" si="43"/>
        <v>-576.78116499999942</v>
      </c>
      <c r="Y33" s="6">
        <f t="shared" si="44"/>
        <v>-844.87632699999995</v>
      </c>
      <c r="Z33" s="6">
        <f t="shared" si="45"/>
        <v>-1291.5755580000005</v>
      </c>
      <c r="AA33" s="6">
        <f t="shared" si="46"/>
        <v>-2323.0367710000019</v>
      </c>
      <c r="AB33" s="6">
        <f t="shared" si="47"/>
        <v>-3916.6224280000042</v>
      </c>
      <c r="AC33" s="6">
        <f t="shared" si="48"/>
        <v>-7548.5152789999956</v>
      </c>
      <c r="AD33" s="6">
        <f t="shared" si="49"/>
        <v>-6471.9761159999907</v>
      </c>
      <c r="AE33" s="6">
        <f t="shared" si="50"/>
        <v>-10329.519924000002</v>
      </c>
      <c r="AF33" s="6">
        <f t="shared" si="51"/>
        <v>-12974.476879000003</v>
      </c>
      <c r="AG33" s="6">
        <f t="shared" si="52"/>
        <v>-13991.879789999995</v>
      </c>
      <c r="AI33" s="6">
        <f t="shared" si="53"/>
        <v>13030.467830999998</v>
      </c>
      <c r="AJ33" s="6">
        <f t="shared" si="54"/>
        <v>14619.960031000001</v>
      </c>
      <c r="AK33" s="6">
        <f t="shared" si="55"/>
        <v>16205.521054000001</v>
      </c>
      <c r="AL33" s="6">
        <f t="shared" si="56"/>
        <v>18009.878577000003</v>
      </c>
      <c r="AM33" s="6">
        <f t="shared" si="57"/>
        <v>23074.272684000003</v>
      </c>
      <c r="AN33" s="6">
        <f t="shared" si="58"/>
        <v>28769.841920999996</v>
      </c>
      <c r="AO33" s="6">
        <f t="shared" si="59"/>
        <v>27632.77584799999</v>
      </c>
      <c r="AP33" s="6">
        <f t="shared" si="60"/>
        <v>33606.729550000004</v>
      </c>
      <c r="AQ33" s="6">
        <f t="shared" si="61"/>
        <v>39507.554977</v>
      </c>
      <c r="AR33" s="6">
        <f t="shared" si="62"/>
        <v>40787.251531999995</v>
      </c>
    </row>
    <row r="34" spans="1:44" x14ac:dyDescent="0.25">
      <c r="A34" s="58" t="s">
        <v>9</v>
      </c>
      <c r="B34" s="57">
        <f>[1]Food!B6</f>
        <v>1954.1777269999998</v>
      </c>
      <c r="C34" s="57">
        <f>[1]Food!C6</f>
        <v>2111.2644599999999</v>
      </c>
      <c r="D34" s="57">
        <f>[1]Food!D6</f>
        <v>2433.3476329999999</v>
      </c>
      <c r="E34" s="57">
        <f>[1]Food!E6</f>
        <v>2540.2396170000002</v>
      </c>
      <c r="F34" s="57">
        <f>[1]Food!F6</f>
        <v>3021.233338</v>
      </c>
      <c r="G34" s="57">
        <f>[1]Food!G6</f>
        <v>3701.6429330000005</v>
      </c>
      <c r="H34" s="57">
        <f>[1]Food!H6</f>
        <v>3693.8777490000002</v>
      </c>
      <c r="I34" s="57">
        <f>[1]Food!I6</f>
        <v>3928.641721</v>
      </c>
      <c r="J34" s="57">
        <f>[1]Food!J6</f>
        <v>4647.5584120000003</v>
      </c>
      <c r="K34" s="57">
        <f>[1]Food!K6</f>
        <v>4676.1832220000006</v>
      </c>
      <c r="L34" s="57"/>
      <c r="M34" s="57">
        <f>[1]Food!M6</f>
        <v>741.50570699999992</v>
      </c>
      <c r="N34" s="57">
        <f>[1]Food!N6</f>
        <v>1014.090677</v>
      </c>
      <c r="O34" s="57">
        <f>[1]Food!O6</f>
        <v>997.32198399999993</v>
      </c>
      <c r="P34" s="57">
        <f>[1]Food!P6</f>
        <v>1547.9787020000001</v>
      </c>
      <c r="Q34" s="57">
        <f>[1]Food!Q6</f>
        <v>1738.2750310000001</v>
      </c>
      <c r="R34" s="57">
        <f>[1]Food!R6</f>
        <v>1991.71975</v>
      </c>
      <c r="S34" s="57">
        <f>[1]Food!S6</f>
        <v>2301.3713729999999</v>
      </c>
      <c r="T34" s="57">
        <f>[1]Food!T6</f>
        <v>2384.7725799999998</v>
      </c>
      <c r="U34" s="57">
        <f>[1]Food!U6</f>
        <v>3124.091019</v>
      </c>
      <c r="V34" s="57">
        <f>[1]Food!V6</f>
        <v>3239.1948319999997</v>
      </c>
      <c r="X34" s="6">
        <f t="shared" si="43"/>
        <v>1212.67202</v>
      </c>
      <c r="Y34" s="6">
        <f t="shared" si="44"/>
        <v>1097.1737829999997</v>
      </c>
      <c r="Z34" s="6">
        <f t="shared" si="45"/>
        <v>1436.0256489999999</v>
      </c>
      <c r="AA34" s="6">
        <f t="shared" si="46"/>
        <v>992.26091500000007</v>
      </c>
      <c r="AB34" s="6">
        <f t="shared" si="47"/>
        <v>1282.9583069999999</v>
      </c>
      <c r="AC34" s="6">
        <f t="shared" si="48"/>
        <v>1709.9231830000006</v>
      </c>
      <c r="AD34" s="6">
        <f t="shared" si="49"/>
        <v>1392.5063760000003</v>
      </c>
      <c r="AE34" s="6">
        <f t="shared" si="50"/>
        <v>1543.8691410000001</v>
      </c>
      <c r="AF34" s="6">
        <f t="shared" si="51"/>
        <v>1523.4673930000004</v>
      </c>
      <c r="AG34" s="6">
        <f t="shared" si="52"/>
        <v>1436.9883900000009</v>
      </c>
      <c r="AI34" s="6">
        <f t="shared" si="53"/>
        <v>2695.6834339999996</v>
      </c>
      <c r="AJ34" s="6">
        <f t="shared" si="54"/>
        <v>3125.355137</v>
      </c>
      <c r="AK34" s="6">
        <f t="shared" si="55"/>
        <v>3430.6696169999996</v>
      </c>
      <c r="AL34" s="6">
        <f t="shared" si="56"/>
        <v>4088.2183190000005</v>
      </c>
      <c r="AM34" s="6">
        <f t="shared" si="57"/>
        <v>4759.5083690000001</v>
      </c>
      <c r="AN34" s="6">
        <f t="shared" si="58"/>
        <v>5693.3626830000003</v>
      </c>
      <c r="AO34" s="6">
        <f t="shared" si="59"/>
        <v>5995.2491220000002</v>
      </c>
      <c r="AP34" s="6">
        <f t="shared" si="60"/>
        <v>6313.4143009999998</v>
      </c>
      <c r="AQ34" s="6">
        <f t="shared" si="61"/>
        <v>7771.6494309999998</v>
      </c>
      <c r="AR34" s="6">
        <f t="shared" si="62"/>
        <v>7915.3780540000007</v>
      </c>
    </row>
    <row r="35" spans="1:44" x14ac:dyDescent="0.25">
      <c r="A35" s="58" t="s">
        <v>10</v>
      </c>
      <c r="B35" s="57">
        <f>[1]Food!B7</f>
        <v>751.40392200000008</v>
      </c>
      <c r="C35" s="57">
        <f>[1]Food!C7</f>
        <v>715.63622800000007</v>
      </c>
      <c r="D35" s="57">
        <f>[1]Food!D7</f>
        <v>930.95580799999993</v>
      </c>
      <c r="E35" s="57">
        <f>[1]Food!E7</f>
        <v>861.27715799999999</v>
      </c>
      <c r="F35" s="57">
        <f>[1]Food!F7</f>
        <v>1044.5256770000001</v>
      </c>
      <c r="G35" s="57">
        <f>[1]Food!G7</f>
        <v>1206.4428949999997</v>
      </c>
      <c r="H35" s="57">
        <f>[1]Food!H7</f>
        <v>1423.5015450000003</v>
      </c>
      <c r="I35" s="57">
        <f>[1]Food!I7</f>
        <v>1367.7643409999996</v>
      </c>
      <c r="J35" s="57">
        <f>[1]Food!J7</f>
        <v>1333.0511649999996</v>
      </c>
      <c r="K35" s="57">
        <f>[1]Food!K7</f>
        <v>1140.778129</v>
      </c>
      <c r="L35" s="57"/>
      <c r="M35" s="57">
        <f>[1]Food!M7</f>
        <v>2183.0089010000002</v>
      </c>
      <c r="N35" s="57">
        <f>[1]Food!N7</f>
        <v>2415.3333480000001</v>
      </c>
      <c r="O35" s="57">
        <f>[1]Food!O7</f>
        <v>2695.5143069999999</v>
      </c>
      <c r="P35" s="57">
        <f>[1]Food!P7</f>
        <v>3317.9016329999999</v>
      </c>
      <c r="Q35" s="57">
        <f>[1]Food!Q7</f>
        <v>4201.7509340000006</v>
      </c>
      <c r="R35" s="57">
        <f>[1]Food!R7</f>
        <v>5717.0578940000005</v>
      </c>
      <c r="S35" s="57">
        <f>[1]Food!S7</f>
        <v>5190.0942460000006</v>
      </c>
      <c r="T35" s="57">
        <f>[1]Food!T7</f>
        <v>5833.0371530000002</v>
      </c>
      <c r="U35" s="57">
        <f>[1]Food!U7</f>
        <v>7566.1888690000005</v>
      </c>
      <c r="V35" s="57">
        <f>[1]Food!V7</f>
        <v>7973.1232540000001</v>
      </c>
      <c r="X35" s="6">
        <f t="shared" si="43"/>
        <v>-1431.6049790000002</v>
      </c>
      <c r="Y35" s="6">
        <f t="shared" si="44"/>
        <v>-1699.69712</v>
      </c>
      <c r="Z35" s="6">
        <f t="shared" si="45"/>
        <v>-1764.558499</v>
      </c>
      <c r="AA35" s="6">
        <f t="shared" si="46"/>
        <v>-2456.6244750000001</v>
      </c>
      <c r="AB35" s="6">
        <f t="shared" si="47"/>
        <v>-3157.2252570000005</v>
      </c>
      <c r="AC35" s="6">
        <f t="shared" si="48"/>
        <v>-4510.6149990000013</v>
      </c>
      <c r="AD35" s="6">
        <f t="shared" si="49"/>
        <v>-3766.5927010000005</v>
      </c>
      <c r="AE35" s="6">
        <f t="shared" si="50"/>
        <v>-4465.2728120000011</v>
      </c>
      <c r="AF35" s="6">
        <f t="shared" si="51"/>
        <v>-6233.1377040000007</v>
      </c>
      <c r="AG35" s="6">
        <f t="shared" si="52"/>
        <v>-6832.3451249999998</v>
      </c>
      <c r="AI35" s="6">
        <f t="shared" si="53"/>
        <v>2934.4128230000001</v>
      </c>
      <c r="AJ35" s="6">
        <f t="shared" si="54"/>
        <v>3130.9695760000004</v>
      </c>
      <c r="AK35" s="6">
        <f t="shared" si="55"/>
        <v>3626.4701150000001</v>
      </c>
      <c r="AL35" s="6">
        <f t="shared" si="56"/>
        <v>4179.1787910000003</v>
      </c>
      <c r="AM35" s="6">
        <f t="shared" si="57"/>
        <v>5246.2766110000011</v>
      </c>
      <c r="AN35" s="6">
        <f t="shared" si="58"/>
        <v>6923.5007889999997</v>
      </c>
      <c r="AO35" s="6">
        <f t="shared" si="59"/>
        <v>6613.5957910000006</v>
      </c>
      <c r="AP35" s="6">
        <f t="shared" si="60"/>
        <v>7200.8014939999994</v>
      </c>
      <c r="AQ35" s="6">
        <f t="shared" si="61"/>
        <v>8899.2400340000004</v>
      </c>
      <c r="AR35" s="6">
        <f t="shared" si="62"/>
        <v>9113.9013830000004</v>
      </c>
    </row>
    <row r="36" spans="1:44" x14ac:dyDescent="0.25">
      <c r="A36" s="58" t="s">
        <v>11</v>
      </c>
      <c r="B36" s="57">
        <f>[1]Food!B8</f>
        <v>6749.5833870000006</v>
      </c>
      <c r="C36" s="57">
        <f>[1]Food!C8</f>
        <v>6684.2290550000007</v>
      </c>
      <c r="D36" s="57">
        <f>[1]Food!D8</f>
        <v>6649.0698899999988</v>
      </c>
      <c r="E36" s="57">
        <f>[1]Food!E8</f>
        <v>6944.0095139999985</v>
      </c>
      <c r="F36" s="57">
        <f>[1]Food!F8</f>
        <v>8280.2926209999987</v>
      </c>
      <c r="G36" s="57">
        <f>[1]Food!G8</f>
        <v>10143.628811</v>
      </c>
      <c r="H36" s="57">
        <f>[1]Food!H8</f>
        <v>10128.072559999999</v>
      </c>
      <c r="I36" s="57">
        <f>[1]Food!I8</f>
        <v>11732.215806</v>
      </c>
      <c r="J36" s="57">
        <f>[1]Food!J8</f>
        <v>14496.204846000001</v>
      </c>
      <c r="K36" s="57">
        <f>[1]Food!K8</f>
        <v>12684.346458</v>
      </c>
      <c r="L36" s="57"/>
      <c r="M36" s="57">
        <f>[1]Food!M8</f>
        <v>5333.0791760000002</v>
      </c>
      <c r="N36" s="57">
        <f>[1]Food!N8</f>
        <v>5936.7137380000004</v>
      </c>
      <c r="O36" s="57">
        <f>[1]Food!O8</f>
        <v>6971.7916949999999</v>
      </c>
      <c r="P36" s="57">
        <f>[1]Food!P8</f>
        <v>7293.6180880000002</v>
      </c>
      <c r="Q36" s="57">
        <f>[1]Food!Q8</f>
        <v>9584.4661190000006</v>
      </c>
      <c r="R36" s="57">
        <f>[1]Food!R8</f>
        <v>12869.889510999999</v>
      </c>
      <c r="S36" s="57">
        <f>[1]Food!S8</f>
        <v>11634.734202000001</v>
      </c>
      <c r="T36" s="57">
        <f>[1]Food!T8</f>
        <v>13282.348812000002</v>
      </c>
      <c r="U36" s="57">
        <f>[1]Food!U8</f>
        <v>16916.773461000001</v>
      </c>
      <c r="V36" s="57">
        <f>[1]Food!V8</f>
        <v>18480.397894000002</v>
      </c>
      <c r="X36" s="6">
        <f t="shared" si="43"/>
        <v>1416.5042110000004</v>
      </c>
      <c r="Y36" s="6">
        <f t="shared" si="44"/>
        <v>747.51531700000032</v>
      </c>
      <c r="Z36" s="6">
        <f t="shared" si="45"/>
        <v>-322.72180500000104</v>
      </c>
      <c r="AA36" s="6">
        <f t="shared" si="46"/>
        <v>-349.60857400000168</v>
      </c>
      <c r="AB36" s="6">
        <f t="shared" si="47"/>
        <v>-1304.1734980000019</v>
      </c>
      <c r="AC36" s="6">
        <f t="shared" si="48"/>
        <v>-2726.2606999999989</v>
      </c>
      <c r="AD36" s="6">
        <f t="shared" si="49"/>
        <v>-1506.6616420000028</v>
      </c>
      <c r="AE36" s="6">
        <f t="shared" si="50"/>
        <v>-1550.1330060000018</v>
      </c>
      <c r="AF36" s="6">
        <f t="shared" si="51"/>
        <v>-2420.5686150000001</v>
      </c>
      <c r="AG36" s="6">
        <f t="shared" si="52"/>
        <v>-5796.0514360000016</v>
      </c>
      <c r="AI36" s="6">
        <f t="shared" si="53"/>
        <v>12082.662563000002</v>
      </c>
      <c r="AJ36" s="6">
        <f t="shared" si="54"/>
        <v>12620.942793000002</v>
      </c>
      <c r="AK36" s="6">
        <f t="shared" si="55"/>
        <v>13620.861584999999</v>
      </c>
      <c r="AL36" s="6">
        <f t="shared" si="56"/>
        <v>14237.627601999999</v>
      </c>
      <c r="AM36" s="6">
        <f t="shared" si="57"/>
        <v>17864.758739999997</v>
      </c>
      <c r="AN36" s="6">
        <f t="shared" si="58"/>
        <v>23013.518322</v>
      </c>
      <c r="AO36" s="6">
        <f t="shared" si="59"/>
        <v>21762.806762</v>
      </c>
      <c r="AP36" s="6">
        <f t="shared" si="60"/>
        <v>25014.564618000004</v>
      </c>
      <c r="AQ36" s="6">
        <f t="shared" si="61"/>
        <v>31412.978307000001</v>
      </c>
      <c r="AR36" s="6">
        <f t="shared" si="62"/>
        <v>31164.744352000002</v>
      </c>
    </row>
    <row r="37" spans="1:44" x14ac:dyDescent="0.25">
      <c r="A37" s="58" t="s">
        <v>12</v>
      </c>
      <c r="B37" s="57">
        <f>[1]Food!B9</f>
        <v>2228.6453020000004</v>
      </c>
      <c r="C37" s="57">
        <f>[1]Food!C9</f>
        <v>2538.7364469999998</v>
      </c>
      <c r="D37" s="57">
        <f>[1]Food!D9</f>
        <v>2822.0032470000001</v>
      </c>
      <c r="E37" s="57">
        <f>[1]Food!E9</f>
        <v>3134.2495900000004</v>
      </c>
      <c r="F37" s="57">
        <f>[1]Food!F9</f>
        <v>3481.7278420000002</v>
      </c>
      <c r="G37" s="57">
        <f>[1]Food!G9</f>
        <v>4338.7347949999994</v>
      </c>
      <c r="H37" s="57">
        <f>[1]Food!H9</f>
        <v>4192.4362270000001</v>
      </c>
      <c r="I37" s="57">
        <f>[1]Food!I9</f>
        <v>4762.9841639999995</v>
      </c>
      <c r="J37" s="57">
        <f>[1]Food!J9</f>
        <v>5598.1519230000004</v>
      </c>
      <c r="K37" s="57">
        <f>[1]Food!K9</f>
        <v>5619.8330249999999</v>
      </c>
      <c r="L37" s="57"/>
      <c r="M37" s="57">
        <f>[1]Food!M9</f>
        <v>1430.5262710000002</v>
      </c>
      <c r="N37" s="57">
        <f>[1]Food!N9</f>
        <v>1621.8771719999997</v>
      </c>
      <c r="O37" s="57">
        <f>[1]Food!O9</f>
        <v>1879.8025719999998</v>
      </c>
      <c r="P37" s="57">
        <f>[1]Food!P9</f>
        <v>2469.2956239999999</v>
      </c>
      <c r="Q37" s="57">
        <f>[1]Food!Q9</f>
        <v>2826.7677049999998</v>
      </c>
      <c r="R37" s="57">
        <f>[1]Food!R9</f>
        <v>4077.596669</v>
      </c>
      <c r="S37" s="57">
        <f>[1]Food!S9</f>
        <v>4268.6726189999999</v>
      </c>
      <c r="T37" s="57">
        <f>[1]Food!T9</f>
        <v>4929.7533940000003</v>
      </c>
      <c r="U37" s="57">
        <f>[1]Food!U9</f>
        <v>6142.4596629999996</v>
      </c>
      <c r="V37" s="57">
        <f>[1]Food!V9</f>
        <v>5973.6709410000003</v>
      </c>
      <c r="X37" s="6">
        <f t="shared" si="43"/>
        <v>798.11903100000018</v>
      </c>
      <c r="Y37" s="6">
        <f t="shared" si="44"/>
        <v>916.85927500000003</v>
      </c>
      <c r="Z37" s="6">
        <f t="shared" si="45"/>
        <v>942.20067500000027</v>
      </c>
      <c r="AA37" s="6">
        <f t="shared" si="46"/>
        <v>664.95396600000049</v>
      </c>
      <c r="AB37" s="6">
        <f t="shared" si="47"/>
        <v>654.96013700000049</v>
      </c>
      <c r="AC37" s="6">
        <f t="shared" si="48"/>
        <v>261.13812599999937</v>
      </c>
      <c r="AD37" s="6">
        <f t="shared" si="49"/>
        <v>-76.236391999999796</v>
      </c>
      <c r="AE37" s="6">
        <f t="shared" si="50"/>
        <v>-166.76923000000079</v>
      </c>
      <c r="AF37" s="6">
        <f t="shared" si="51"/>
        <v>-544.30773999999928</v>
      </c>
      <c r="AG37" s="6">
        <f t="shared" si="52"/>
        <v>-353.8379160000004</v>
      </c>
      <c r="AI37" s="6">
        <f t="shared" si="53"/>
        <v>3659.1715730000005</v>
      </c>
      <c r="AJ37" s="6">
        <f t="shared" si="54"/>
        <v>4160.6136189999997</v>
      </c>
      <c r="AK37" s="6">
        <f t="shared" si="55"/>
        <v>4701.8058190000002</v>
      </c>
      <c r="AL37" s="6">
        <f t="shared" si="56"/>
        <v>5603.5452139999998</v>
      </c>
      <c r="AM37" s="6">
        <f t="shared" si="57"/>
        <v>6308.4955470000004</v>
      </c>
      <c r="AN37" s="6">
        <f t="shared" si="58"/>
        <v>8416.331463999999</v>
      </c>
      <c r="AO37" s="6">
        <f t="shared" si="59"/>
        <v>8461.1088459999992</v>
      </c>
      <c r="AP37" s="6">
        <f t="shared" si="60"/>
        <v>9692.7375580000007</v>
      </c>
      <c r="AQ37" s="6">
        <f t="shared" si="61"/>
        <v>11740.611585999999</v>
      </c>
      <c r="AR37" s="6">
        <f t="shared" si="62"/>
        <v>11593.503966</v>
      </c>
    </row>
    <row r="38" spans="1:44" x14ac:dyDescent="0.25">
      <c r="A38" s="58" t="s">
        <v>13</v>
      </c>
      <c r="B38" s="57">
        <f>[1]Food!B10</f>
        <v>9312.5131360000014</v>
      </c>
      <c r="C38" s="57">
        <f>[1]Food!C10</f>
        <v>10235.217866000001</v>
      </c>
      <c r="D38" s="57">
        <f>[1]Food!D10</f>
        <v>10157.852905</v>
      </c>
      <c r="E38" s="57">
        <f>[1]Food!E10</f>
        <v>10271.673161000002</v>
      </c>
      <c r="F38" s="57">
        <f>[1]Food!F10</f>
        <v>12067.723314999999</v>
      </c>
      <c r="G38" s="57">
        <f>[1]Food!G10</f>
        <v>13560.469619</v>
      </c>
      <c r="H38" s="57">
        <f>[1]Food!H10</f>
        <v>13825.332340999999</v>
      </c>
      <c r="I38" s="57">
        <f>[1]Food!I10</f>
        <v>14373.434113000001</v>
      </c>
      <c r="J38" s="57">
        <f>[1]Food!J10</f>
        <v>16322.054391</v>
      </c>
      <c r="K38" s="57">
        <f>[1]Food!K10</f>
        <v>15940.834782</v>
      </c>
      <c r="L38" s="57"/>
      <c r="M38" s="57">
        <f>[1]Food!M10</f>
        <v>4822.9862689999991</v>
      </c>
      <c r="N38" s="57">
        <f>[1]Food!N10</f>
        <v>5960.7445600000001</v>
      </c>
      <c r="O38" s="57">
        <f>[1]Food!O10</f>
        <v>6862.4070499999998</v>
      </c>
      <c r="P38" s="57">
        <f>[1]Food!P10</f>
        <v>8155.843398</v>
      </c>
      <c r="Q38" s="57">
        <f>[1]Food!Q10</f>
        <v>10419.078903000001</v>
      </c>
      <c r="R38" s="57">
        <f>[1]Food!R10</f>
        <v>12599.101038000001</v>
      </c>
      <c r="S38" s="57">
        <f>[1]Food!S10</f>
        <v>11764.64258</v>
      </c>
      <c r="T38" s="57">
        <f>[1]Food!T10</f>
        <v>13223.279010999999</v>
      </c>
      <c r="U38" s="57">
        <f>[1]Food!U10</f>
        <v>17041.705267999998</v>
      </c>
      <c r="V38" s="57">
        <f>[1]Food!V10</f>
        <v>17751.567881999999</v>
      </c>
      <c r="X38" s="6">
        <f t="shared" si="43"/>
        <v>4489.5268670000023</v>
      </c>
      <c r="Y38" s="6">
        <f t="shared" si="44"/>
        <v>4274.4733060000008</v>
      </c>
      <c r="Z38" s="6">
        <f t="shared" si="45"/>
        <v>3295.4458549999999</v>
      </c>
      <c r="AA38" s="6">
        <f t="shared" si="46"/>
        <v>2115.8297630000025</v>
      </c>
      <c r="AB38" s="6">
        <f t="shared" si="47"/>
        <v>1648.6444119999978</v>
      </c>
      <c r="AC38" s="6">
        <f t="shared" si="48"/>
        <v>961.36858099999881</v>
      </c>
      <c r="AD38" s="6">
        <f t="shared" si="49"/>
        <v>2060.6897609999996</v>
      </c>
      <c r="AE38" s="6">
        <f t="shared" si="50"/>
        <v>1150.1551020000024</v>
      </c>
      <c r="AF38" s="6">
        <f t="shared" si="51"/>
        <v>-719.65087699999822</v>
      </c>
      <c r="AG38" s="6">
        <f t="shared" si="52"/>
        <v>-1810.7330999999995</v>
      </c>
      <c r="AI38" s="6">
        <f t="shared" si="53"/>
        <v>14135.499405</v>
      </c>
      <c r="AJ38" s="6">
        <f t="shared" si="54"/>
        <v>16195.962426000002</v>
      </c>
      <c r="AK38" s="6">
        <f t="shared" si="55"/>
        <v>17020.259955000001</v>
      </c>
      <c r="AL38" s="6">
        <f t="shared" si="56"/>
        <v>18427.516559000003</v>
      </c>
      <c r="AM38" s="6">
        <f t="shared" si="57"/>
        <v>22486.802218000001</v>
      </c>
      <c r="AN38" s="6">
        <f t="shared" si="58"/>
        <v>26159.570657</v>
      </c>
      <c r="AO38" s="6">
        <f t="shared" si="59"/>
        <v>25589.974921000001</v>
      </c>
      <c r="AP38" s="6">
        <f t="shared" si="60"/>
        <v>27596.713124000002</v>
      </c>
      <c r="AQ38" s="6">
        <f t="shared" si="61"/>
        <v>33363.759658999996</v>
      </c>
      <c r="AR38" s="6">
        <f t="shared" si="62"/>
        <v>33692.402664000001</v>
      </c>
    </row>
    <row r="39" spans="1:44" x14ac:dyDescent="0.25">
      <c r="A39" s="58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</row>
    <row r="40" spans="1:44" s="32" customFormat="1" x14ac:dyDescent="0.25">
      <c r="A40" s="56" t="s">
        <v>20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</row>
    <row r="41" spans="1:44" s="33" customFormat="1" x14ac:dyDescent="0.25">
      <c r="A41" s="58"/>
      <c r="B41" s="59" t="s">
        <v>63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 t="s">
        <v>64</v>
      </c>
      <c r="N41" s="59"/>
      <c r="O41" s="59"/>
      <c r="P41" s="59"/>
      <c r="Q41" s="59"/>
      <c r="R41" s="59"/>
      <c r="S41" s="59"/>
      <c r="T41" s="59"/>
      <c r="U41" s="59"/>
      <c r="V41" s="59"/>
      <c r="X41" s="33" t="s">
        <v>3</v>
      </c>
      <c r="AI41" s="33" t="s">
        <v>4</v>
      </c>
    </row>
    <row r="42" spans="1:44" s="33" customFormat="1" x14ac:dyDescent="0.25">
      <c r="A42" s="58"/>
      <c r="B42" s="59">
        <v>2003</v>
      </c>
      <c r="C42" s="59">
        <v>2004</v>
      </c>
      <c r="D42" s="59">
        <v>2005</v>
      </c>
      <c r="E42" s="59">
        <v>2006</v>
      </c>
      <c r="F42" s="59">
        <v>2007</v>
      </c>
      <c r="G42" s="59">
        <v>2008</v>
      </c>
      <c r="H42" s="59">
        <v>2009</v>
      </c>
      <c r="I42" s="59">
        <v>2010</v>
      </c>
      <c r="J42" s="59">
        <v>2011</v>
      </c>
      <c r="K42" s="59">
        <v>2012</v>
      </c>
      <c r="L42" s="59"/>
      <c r="M42" s="59">
        <v>2003</v>
      </c>
      <c r="N42" s="59">
        <v>2004</v>
      </c>
      <c r="O42" s="59">
        <v>2005</v>
      </c>
      <c r="P42" s="59">
        <v>2006</v>
      </c>
      <c r="Q42" s="59">
        <v>2007</v>
      </c>
      <c r="R42" s="59">
        <v>2008</v>
      </c>
      <c r="S42" s="59">
        <v>2009</v>
      </c>
      <c r="T42" s="59">
        <v>2010</v>
      </c>
      <c r="U42" s="59">
        <v>2011</v>
      </c>
      <c r="V42" s="59">
        <v>2012</v>
      </c>
      <c r="X42" s="33">
        <f t="shared" ref="X42:AR42" si="63">B42</f>
        <v>2003</v>
      </c>
      <c r="Y42" s="33">
        <f t="shared" si="63"/>
        <v>2004</v>
      </c>
      <c r="Z42" s="33">
        <f t="shared" si="63"/>
        <v>2005</v>
      </c>
      <c r="AA42" s="33">
        <f t="shared" si="63"/>
        <v>2006</v>
      </c>
      <c r="AB42" s="33">
        <f t="shared" si="63"/>
        <v>2007</v>
      </c>
      <c r="AC42" s="33">
        <f t="shared" si="63"/>
        <v>2008</v>
      </c>
      <c r="AD42" s="33">
        <f t="shared" si="63"/>
        <v>2009</v>
      </c>
      <c r="AE42" s="33">
        <f t="shared" si="63"/>
        <v>2010</v>
      </c>
      <c r="AF42" s="33">
        <f t="shared" si="63"/>
        <v>2011</v>
      </c>
      <c r="AG42" s="33">
        <f t="shared" si="63"/>
        <v>2012</v>
      </c>
      <c r="AH42" s="33">
        <f t="shared" si="63"/>
        <v>0</v>
      </c>
      <c r="AI42" s="33">
        <f t="shared" si="63"/>
        <v>2003</v>
      </c>
      <c r="AJ42" s="33">
        <f t="shared" si="63"/>
        <v>2004</v>
      </c>
      <c r="AK42" s="33">
        <f t="shared" si="63"/>
        <v>2005</v>
      </c>
      <c r="AL42" s="33">
        <f t="shared" si="63"/>
        <v>2006</v>
      </c>
      <c r="AM42" s="33">
        <f t="shared" si="63"/>
        <v>2007</v>
      </c>
      <c r="AN42" s="33">
        <f t="shared" si="63"/>
        <v>2008</v>
      </c>
      <c r="AO42" s="33">
        <f t="shared" si="63"/>
        <v>2009</v>
      </c>
      <c r="AP42" s="33">
        <f t="shared" si="63"/>
        <v>2010</v>
      </c>
      <c r="AQ42" s="33">
        <f t="shared" si="63"/>
        <v>2011</v>
      </c>
      <c r="AR42" s="33">
        <f t="shared" si="63"/>
        <v>2012</v>
      </c>
    </row>
    <row r="43" spans="1:44" x14ac:dyDescent="0.25">
      <c r="A43" s="58" t="s">
        <v>5</v>
      </c>
      <c r="B43" s="57">
        <f>[1]World!B27</f>
        <v>885388.294781</v>
      </c>
      <c r="C43" s="57">
        <f>[1]World!C27</f>
        <v>1185785.109004</v>
      </c>
      <c r="D43" s="57">
        <f>[1]World!D27</f>
        <v>1564524.113475</v>
      </c>
      <c r="E43" s="57">
        <f>[1]World!E27</f>
        <v>2110769.0685299998</v>
      </c>
      <c r="F43" s="57">
        <f>[1]World!F27</f>
        <v>2283493.5847</v>
      </c>
      <c r="G43" s="57">
        <f>[1]World!G27</f>
        <v>3147240.3804099998</v>
      </c>
      <c r="H43" s="57">
        <f>[1]World!H27</f>
        <v>2009726.4112820001</v>
      </c>
      <c r="I43" s="57">
        <f>[1]World!I27</f>
        <v>2604685.301639</v>
      </c>
      <c r="J43" s="57">
        <f>[1]World!J27</f>
        <v>3321587.1662069997</v>
      </c>
      <c r="K43" s="57">
        <f>[1]World!K27</f>
        <v>4070006.1378060002</v>
      </c>
      <c r="L43" s="57"/>
      <c r="M43" s="57">
        <f>[1]World!M27</f>
        <v>973568.09817899996</v>
      </c>
      <c r="N43" s="57">
        <f>[1]World!N27</f>
        <v>1318094.200649</v>
      </c>
      <c r="O43" s="57">
        <f>[1]World!O27</f>
        <v>1751257.039961</v>
      </c>
      <c r="P43" s="57">
        <f>[1]World!P27</f>
        <v>2237331.7919710004</v>
      </c>
      <c r="Q43" s="57">
        <f>[1]World!Q27</f>
        <v>2541763.4653499997</v>
      </c>
      <c r="R43" s="57">
        <f>[1]World!R27</f>
        <v>3450364.8339510001</v>
      </c>
      <c r="S43" s="57">
        <f>[1]World!S27</f>
        <v>2186519.8688829998</v>
      </c>
      <c r="T43" s="57">
        <f>[1]World!T27</f>
        <v>2943761.0591550004</v>
      </c>
      <c r="U43" s="57">
        <f>[1]World!U27</f>
        <v>3903042.7995730001</v>
      </c>
      <c r="V43" s="57">
        <f>[1]World!V27</f>
        <v>3322445.8885209998</v>
      </c>
      <c r="X43" s="6">
        <f t="shared" ref="X43:X51" si="64">B43-M43</f>
        <v>-88179.80339799996</v>
      </c>
      <c r="Y43" s="6">
        <f t="shared" ref="Y43:Y51" si="65">C43-N43</f>
        <v>-132309.09164500004</v>
      </c>
      <c r="Z43" s="6">
        <f t="shared" ref="Z43:Z51" si="66">D43-O43</f>
        <v>-186732.92648599995</v>
      </c>
      <c r="AA43" s="6">
        <f t="shared" ref="AA43:AA51" si="67">E43-P43</f>
        <v>-126562.72344100056</v>
      </c>
      <c r="AB43" s="6">
        <f t="shared" ref="AB43:AB51" si="68">F43-Q43</f>
        <v>-258269.88064999972</v>
      </c>
      <c r="AC43" s="6">
        <f t="shared" ref="AC43:AC51" si="69">G43-R43</f>
        <v>-303124.45354100037</v>
      </c>
      <c r="AD43" s="6">
        <f t="shared" ref="AD43:AD51" si="70">H43-S43</f>
        <v>-176793.45760099962</v>
      </c>
      <c r="AE43" s="6">
        <f t="shared" ref="AE43:AE51" si="71">I43-T43</f>
        <v>-339075.75751600042</v>
      </c>
      <c r="AF43" s="6">
        <f t="shared" ref="AF43:AF51" si="72">J43-U43</f>
        <v>-581455.63336600037</v>
      </c>
      <c r="AG43" s="6">
        <f t="shared" ref="AG43:AG51" si="73">K43-V43</f>
        <v>747560.24928500038</v>
      </c>
      <c r="AI43" s="6">
        <f t="shared" ref="AI43:AI51" si="74">B43+M43</f>
        <v>1858956.3929599999</v>
      </c>
      <c r="AJ43" s="6">
        <f t="shared" ref="AJ43:AJ51" si="75">C43+N43</f>
        <v>2503879.309653</v>
      </c>
      <c r="AK43" s="6">
        <f t="shared" ref="AK43:AK51" si="76">D43+O43</f>
        <v>3315781.153436</v>
      </c>
      <c r="AL43" s="6">
        <f t="shared" ref="AL43:AL51" si="77">E43+P43</f>
        <v>4348100.8605010007</v>
      </c>
      <c r="AM43" s="6">
        <f t="shared" ref="AM43:AM51" si="78">F43+Q43</f>
        <v>4825257.0500499997</v>
      </c>
      <c r="AN43" s="6">
        <f t="shared" ref="AN43:AN51" si="79">G43+R43</f>
        <v>6597605.2143609999</v>
      </c>
      <c r="AO43" s="6">
        <f t="shared" ref="AO43:AO51" si="80">H43+S43</f>
        <v>4196246.2801649999</v>
      </c>
      <c r="AP43" s="6">
        <f t="shared" ref="AP43:AP51" si="81">I43+T43</f>
        <v>5548446.3607940003</v>
      </c>
      <c r="AQ43" s="6">
        <f t="shared" ref="AQ43:AQ51" si="82">J43+U43</f>
        <v>7224629.9657799993</v>
      </c>
      <c r="AR43" s="6">
        <f t="shared" ref="AR43:AR51" si="83">K43+V43</f>
        <v>7392452.026327</v>
      </c>
    </row>
    <row r="44" spans="1:44" x14ac:dyDescent="0.25">
      <c r="A44" s="60" t="s">
        <v>6</v>
      </c>
      <c r="B44" s="57">
        <f>[1]FandM!B3</f>
        <v>99027.140063999992</v>
      </c>
      <c r="C44" s="57">
        <f>[1]FandM!C3</f>
        <v>139270.312213</v>
      </c>
      <c r="D44" s="57">
        <f>[1]FandM!D3</f>
        <v>193278.59804499999</v>
      </c>
      <c r="E44" s="57">
        <f>[1]FandM!E3</f>
        <v>257583.87287700002</v>
      </c>
      <c r="F44" s="57">
        <f>[1]FandM!F3</f>
        <v>299558.43883</v>
      </c>
      <c r="G44" s="57">
        <f>[1]FandM!G3</f>
        <v>414231.41992000001</v>
      </c>
      <c r="H44" s="57">
        <f>[1]FandM!H3</f>
        <v>254029.997363</v>
      </c>
      <c r="I44" s="57">
        <f>[1]FandM!I3</f>
        <v>341623.03489600006</v>
      </c>
      <c r="J44" s="57">
        <f>[1]FandM!J3</f>
        <v>393951.52850499999</v>
      </c>
      <c r="K44" s="57">
        <f>[1]FandM!K3</f>
        <v>432878.20093699999</v>
      </c>
      <c r="L44" s="57"/>
      <c r="M44" s="57">
        <f>[1]FandM!M3</f>
        <v>14693.434346</v>
      </c>
      <c r="N44" s="57">
        <f>[1]FandM!N3</f>
        <v>12926.186175000001</v>
      </c>
      <c r="O44" s="57">
        <f>[1]FandM!O3</f>
        <v>25729.816591999999</v>
      </c>
      <c r="P44" s="57">
        <f>[1]FandM!P3</f>
        <v>41960.212120999997</v>
      </c>
      <c r="Q44" s="57">
        <f>[1]FandM!Q3</f>
        <v>42243.750264000002</v>
      </c>
      <c r="R44" s="57">
        <f>[1]FandM!R3</f>
        <v>56508.812714</v>
      </c>
      <c r="S44" s="57">
        <f>[1]FandM!S3</f>
        <v>42990.393781999999</v>
      </c>
      <c r="T44" s="57">
        <f>[1]FandM!T3</f>
        <v>56501.008700000006</v>
      </c>
      <c r="U44" s="57">
        <f>[1]FandM!U3</f>
        <v>76742.194866999998</v>
      </c>
      <c r="V44" s="57">
        <f>[1]FandM!V3</f>
        <v>81512.782684999998</v>
      </c>
      <c r="X44" s="6">
        <f t="shared" si="64"/>
        <v>84333.705717999997</v>
      </c>
      <c r="Y44" s="6">
        <f t="shared" si="65"/>
        <v>126344.126038</v>
      </c>
      <c r="Z44" s="6">
        <f t="shared" si="66"/>
        <v>167548.781453</v>
      </c>
      <c r="AA44" s="6">
        <f t="shared" si="67"/>
        <v>215623.66075600003</v>
      </c>
      <c r="AB44" s="6">
        <f t="shared" si="68"/>
        <v>257314.688566</v>
      </c>
      <c r="AC44" s="6">
        <f t="shared" si="69"/>
        <v>357722.60720600002</v>
      </c>
      <c r="AD44" s="6">
        <f t="shared" si="70"/>
        <v>211039.603581</v>
      </c>
      <c r="AE44" s="6">
        <f t="shared" si="71"/>
        <v>285122.02619600005</v>
      </c>
      <c r="AF44" s="6">
        <f t="shared" si="72"/>
        <v>317209.33363800001</v>
      </c>
      <c r="AG44" s="6">
        <f t="shared" si="73"/>
        <v>351365.418252</v>
      </c>
      <c r="AI44" s="6">
        <f t="shared" si="74"/>
        <v>113720.57440999999</v>
      </c>
      <c r="AJ44" s="6">
        <f t="shared" si="75"/>
        <v>152196.49838800001</v>
      </c>
      <c r="AK44" s="6">
        <f t="shared" si="76"/>
        <v>219008.41463699998</v>
      </c>
      <c r="AL44" s="6">
        <f t="shared" si="77"/>
        <v>299544.08499800001</v>
      </c>
      <c r="AM44" s="6">
        <f t="shared" si="78"/>
        <v>341802.18909400003</v>
      </c>
      <c r="AN44" s="6">
        <f t="shared" si="79"/>
        <v>470740.23263400001</v>
      </c>
      <c r="AO44" s="6">
        <f t="shared" si="80"/>
        <v>297020.391145</v>
      </c>
      <c r="AP44" s="6">
        <f t="shared" si="81"/>
        <v>398124.04359600006</v>
      </c>
      <c r="AQ44" s="6">
        <f t="shared" si="82"/>
        <v>470693.72337199998</v>
      </c>
      <c r="AR44" s="6">
        <f t="shared" si="83"/>
        <v>514390.98362199997</v>
      </c>
    </row>
    <row r="45" spans="1:44" x14ac:dyDescent="0.25">
      <c r="A45" s="58" t="s">
        <v>7</v>
      </c>
      <c r="B45" s="57">
        <f>[1]FandM!B4</f>
        <v>46570.119505999995</v>
      </c>
      <c r="C45" s="57">
        <f>[1]FandM!C4</f>
        <v>67230.561214999994</v>
      </c>
      <c r="D45" s="57">
        <f>[1]FandM!D4</f>
        <v>93422.015515000006</v>
      </c>
      <c r="E45" s="57">
        <f>[1]FandM!E4</f>
        <v>126624.232781</v>
      </c>
      <c r="F45" s="57">
        <f>[1]FandM!F4</f>
        <v>145284.495704</v>
      </c>
      <c r="G45" s="57">
        <f>[1]FandM!G4</f>
        <v>194943.03283800001</v>
      </c>
      <c r="H45" s="57">
        <f>[1]FandM!H4</f>
        <v>116534.89655600001</v>
      </c>
      <c r="I45" s="57">
        <f>[1]FandM!I4</f>
        <v>160976.43383200004</v>
      </c>
      <c r="J45" s="57">
        <f>[1]FandM!J4</f>
        <v>171475.28632000001</v>
      </c>
      <c r="K45" s="57">
        <f>[1]FandM!K4</f>
        <v>212957.72065399995</v>
      </c>
      <c r="L45" s="57"/>
      <c r="M45" s="57">
        <f>[1]FandM!M4</f>
        <v>8612.9061350000011</v>
      </c>
      <c r="N45" s="57">
        <f>[1]FandM!N4</f>
        <v>8770.8562250000014</v>
      </c>
      <c r="O45" s="57">
        <f>[1]FandM!O4</f>
        <v>16313.960138999999</v>
      </c>
      <c r="P45" s="57">
        <f>[1]FandM!P4</f>
        <v>25315.089798000005</v>
      </c>
      <c r="Q45" s="57">
        <f>[1]FandM!Q4</f>
        <v>28674.190701000007</v>
      </c>
      <c r="R45" s="57">
        <f>[1]FandM!R4</f>
        <v>39192.211140000007</v>
      </c>
      <c r="S45" s="57">
        <f>[1]FandM!S4</f>
        <v>26612.437751999994</v>
      </c>
      <c r="T45" s="57">
        <f>[1]FandM!T4</f>
        <v>35964.028404999997</v>
      </c>
      <c r="U45" s="57">
        <f>[1]FandM!U4</f>
        <v>49577.418607000007</v>
      </c>
      <c r="V45" s="57">
        <f>[1]FandM!V4</f>
        <v>53392.146683000006</v>
      </c>
      <c r="X45" s="6">
        <f t="shared" si="64"/>
        <v>37957.213370999991</v>
      </c>
      <c r="Y45" s="6">
        <f t="shared" si="65"/>
        <v>58459.704989999991</v>
      </c>
      <c r="Z45" s="6">
        <f t="shared" si="66"/>
        <v>77108.055376000004</v>
      </c>
      <c r="AA45" s="6">
        <f t="shared" si="67"/>
        <v>101309.142983</v>
      </c>
      <c r="AB45" s="6">
        <f t="shared" si="68"/>
        <v>116610.30500299999</v>
      </c>
      <c r="AC45" s="6">
        <f t="shared" si="69"/>
        <v>155750.82169800001</v>
      </c>
      <c r="AD45" s="6">
        <f t="shared" si="70"/>
        <v>89922.458804000009</v>
      </c>
      <c r="AE45" s="6">
        <f t="shared" si="71"/>
        <v>125012.40542700005</v>
      </c>
      <c r="AF45" s="6">
        <f t="shared" si="72"/>
        <v>121897.86771300001</v>
      </c>
      <c r="AG45" s="6">
        <f t="shared" si="73"/>
        <v>159565.57397099995</v>
      </c>
      <c r="AI45" s="6">
        <f t="shared" si="74"/>
        <v>55183.025641</v>
      </c>
      <c r="AJ45" s="6">
        <f t="shared" si="75"/>
        <v>76001.41743999999</v>
      </c>
      <c r="AK45" s="6">
        <f t="shared" si="76"/>
        <v>109735.97565400001</v>
      </c>
      <c r="AL45" s="6">
        <f t="shared" si="77"/>
        <v>151939.322579</v>
      </c>
      <c r="AM45" s="6">
        <f t="shared" si="78"/>
        <v>173958.68640500001</v>
      </c>
      <c r="AN45" s="6">
        <f t="shared" si="79"/>
        <v>234135.24397800001</v>
      </c>
      <c r="AO45" s="6">
        <f t="shared" si="80"/>
        <v>143147.33430799999</v>
      </c>
      <c r="AP45" s="6">
        <f t="shared" si="81"/>
        <v>196940.46223700003</v>
      </c>
      <c r="AQ45" s="6">
        <f t="shared" si="82"/>
        <v>221052.70492700001</v>
      </c>
      <c r="AR45" s="6">
        <f t="shared" si="83"/>
        <v>266349.86733699997</v>
      </c>
    </row>
    <row r="46" spans="1:44" x14ac:dyDescent="0.25">
      <c r="A46" s="58" t="s">
        <v>8</v>
      </c>
      <c r="B46" s="57">
        <f>[1]FandM!B5</f>
        <v>20805.728085000006</v>
      </c>
      <c r="C46" s="57">
        <f>[1]FandM!C5</f>
        <v>29827.247720000007</v>
      </c>
      <c r="D46" s="57">
        <f>[1]FandM!D5</f>
        <v>43875.668026000007</v>
      </c>
      <c r="E46" s="57">
        <f>[1]FandM!E5</f>
        <v>59465.886727000005</v>
      </c>
      <c r="F46" s="57">
        <f>[1]FandM!F5</f>
        <v>69314.419819999996</v>
      </c>
      <c r="G46" s="57">
        <f>[1]FandM!G5</f>
        <v>95458.229740999988</v>
      </c>
      <c r="H46" s="57">
        <f>[1]FandM!H5</f>
        <v>60425.639430000003</v>
      </c>
      <c r="I46" s="57">
        <f>[1]FandM!I5</f>
        <v>78130.650254999986</v>
      </c>
      <c r="J46" s="57">
        <f>[1]FandM!J5</f>
        <v>58740.689384999998</v>
      </c>
      <c r="K46" s="57">
        <f>[1]FandM!K5</f>
        <v>96857.282813000027</v>
      </c>
      <c r="L46" s="57"/>
      <c r="M46" s="57">
        <f>[1]FandM!M5</f>
        <v>3798.4974360000006</v>
      </c>
      <c r="N46" s="57">
        <f>[1]FandM!N5</f>
        <v>3486.825758</v>
      </c>
      <c r="O46" s="57">
        <f>[1]FandM!O5</f>
        <v>8082.4100539999999</v>
      </c>
      <c r="P46" s="57">
        <f>[1]FandM!P5</f>
        <v>13324.136855999997</v>
      </c>
      <c r="Q46" s="57">
        <f>[1]FandM!Q5</f>
        <v>11531.619349000004</v>
      </c>
      <c r="R46" s="57">
        <f>[1]FandM!R5</f>
        <v>13237.626713000001</v>
      </c>
      <c r="S46" s="57">
        <f>[1]FandM!S5</f>
        <v>9100.6912359999988</v>
      </c>
      <c r="T46" s="57">
        <f>[1]FandM!T5</f>
        <v>13483.943275</v>
      </c>
      <c r="U46" s="57">
        <f>[1]FandM!U5</f>
        <v>12913.392567999997</v>
      </c>
      <c r="V46" s="57">
        <f>[1]FandM!V5</f>
        <v>16572.687632000001</v>
      </c>
      <c r="X46" s="6">
        <f t="shared" si="64"/>
        <v>17007.230649000005</v>
      </c>
      <c r="Y46" s="6">
        <f t="shared" si="65"/>
        <v>26340.421962000008</v>
      </c>
      <c r="Z46" s="6">
        <f t="shared" si="66"/>
        <v>35793.257972000007</v>
      </c>
      <c r="AA46" s="6">
        <f t="shared" si="67"/>
        <v>46141.749871000007</v>
      </c>
      <c r="AB46" s="6">
        <f t="shared" si="68"/>
        <v>57782.800470999995</v>
      </c>
      <c r="AC46" s="6">
        <f t="shared" si="69"/>
        <v>82220.603027999983</v>
      </c>
      <c r="AD46" s="6">
        <f t="shared" si="70"/>
        <v>51324.948194000004</v>
      </c>
      <c r="AE46" s="6">
        <f t="shared" si="71"/>
        <v>64646.706979999988</v>
      </c>
      <c r="AF46" s="6">
        <f t="shared" si="72"/>
        <v>45827.296817000002</v>
      </c>
      <c r="AG46" s="6">
        <f t="shared" si="73"/>
        <v>80284.595181000026</v>
      </c>
      <c r="AI46" s="6">
        <f t="shared" si="74"/>
        <v>24604.225521000008</v>
      </c>
      <c r="AJ46" s="6">
        <f t="shared" si="75"/>
        <v>33314.073478000006</v>
      </c>
      <c r="AK46" s="6">
        <f t="shared" si="76"/>
        <v>51958.078080000007</v>
      </c>
      <c r="AL46" s="6">
        <f t="shared" si="77"/>
        <v>72790.023583000002</v>
      </c>
      <c r="AM46" s="6">
        <f t="shared" si="78"/>
        <v>80846.039168999996</v>
      </c>
      <c r="AN46" s="6">
        <f t="shared" si="79"/>
        <v>108695.85645399999</v>
      </c>
      <c r="AO46" s="6">
        <f t="shared" si="80"/>
        <v>69526.330665999994</v>
      </c>
      <c r="AP46" s="6">
        <f t="shared" si="81"/>
        <v>91614.593529999984</v>
      </c>
      <c r="AQ46" s="6">
        <f t="shared" si="82"/>
        <v>71654.081953000001</v>
      </c>
      <c r="AR46" s="6">
        <f t="shared" si="83"/>
        <v>113429.97044500003</v>
      </c>
    </row>
    <row r="47" spans="1:44" x14ac:dyDescent="0.25">
      <c r="A47" s="58" t="s">
        <v>9</v>
      </c>
      <c r="B47" s="57">
        <f>[1]FandM!B6</f>
        <v>494.97776799999997</v>
      </c>
      <c r="C47" s="57">
        <f>[1]FandM!C6</f>
        <v>895.05598599999996</v>
      </c>
      <c r="D47" s="57">
        <f>[1]FandM!D6</f>
        <v>714.10398899999996</v>
      </c>
      <c r="E47" s="57">
        <f>[1]FandM!E6</f>
        <v>664.75615500000004</v>
      </c>
      <c r="F47" s="57">
        <f>[1]FandM!F6</f>
        <v>745.10959200000002</v>
      </c>
      <c r="G47" s="57">
        <f>[1]FandM!G6</f>
        <v>823.99418800000012</v>
      </c>
      <c r="H47" s="57">
        <f>[1]FandM!H6</f>
        <v>689.81692100000009</v>
      </c>
      <c r="I47" s="57">
        <f>[1]FandM!I6</f>
        <v>1034.077092</v>
      </c>
      <c r="J47" s="57">
        <f>[1]FandM!J6</f>
        <v>1437.491227</v>
      </c>
      <c r="K47" s="57">
        <f>[1]FandM!K6</f>
        <v>961.42011000000002</v>
      </c>
      <c r="L47" s="57"/>
      <c r="M47" s="57">
        <f>[1]FandM!M6</f>
        <v>992.83232199999998</v>
      </c>
      <c r="N47" s="57">
        <f>[1]FandM!N6</f>
        <v>575.41150300000004</v>
      </c>
      <c r="O47" s="57">
        <f>[1]FandM!O6</f>
        <v>1536.0734640000001</v>
      </c>
      <c r="P47" s="57">
        <f>[1]FandM!P6</f>
        <v>2231.4809130000003</v>
      </c>
      <c r="Q47" s="57">
        <f>[1]FandM!Q6</f>
        <v>2086.6694849999999</v>
      </c>
      <c r="R47" s="57">
        <f>[1]FandM!R6</f>
        <v>2357.7195699999997</v>
      </c>
      <c r="S47" s="57">
        <f>[1]FandM!S6</f>
        <v>1782.045486</v>
      </c>
      <c r="T47" s="57">
        <f>[1]FandM!T6</f>
        <v>3058.8823829999997</v>
      </c>
      <c r="U47" s="57">
        <f>[1]FandM!U6</f>
        <v>2585.8459809999999</v>
      </c>
      <c r="V47" s="57">
        <f>[1]FandM!V6</f>
        <v>4396.4281519999995</v>
      </c>
      <c r="X47" s="6">
        <f t="shared" si="64"/>
        <v>-497.85455400000001</v>
      </c>
      <c r="Y47" s="6">
        <f t="shared" si="65"/>
        <v>319.64448299999992</v>
      </c>
      <c r="Z47" s="6">
        <f t="shared" si="66"/>
        <v>-821.9694750000001</v>
      </c>
      <c r="AA47" s="6">
        <f t="shared" si="67"/>
        <v>-1566.7247580000003</v>
      </c>
      <c r="AB47" s="6">
        <f t="shared" si="68"/>
        <v>-1341.5598929999999</v>
      </c>
      <c r="AC47" s="6">
        <f t="shared" si="69"/>
        <v>-1533.7253819999996</v>
      </c>
      <c r="AD47" s="6">
        <f t="shared" si="70"/>
        <v>-1092.2285649999999</v>
      </c>
      <c r="AE47" s="6">
        <f t="shared" si="71"/>
        <v>-2024.8052909999997</v>
      </c>
      <c r="AF47" s="6">
        <f t="shared" si="72"/>
        <v>-1148.354754</v>
      </c>
      <c r="AG47" s="6">
        <f t="shared" si="73"/>
        <v>-3435.0080419999995</v>
      </c>
      <c r="AI47" s="6">
        <f t="shared" si="74"/>
        <v>1487.8100899999999</v>
      </c>
      <c r="AJ47" s="6">
        <f t="shared" si="75"/>
        <v>1470.4674890000001</v>
      </c>
      <c r="AK47" s="6">
        <f t="shared" si="76"/>
        <v>2250.1774530000002</v>
      </c>
      <c r="AL47" s="6">
        <f t="shared" si="77"/>
        <v>2896.2370680000004</v>
      </c>
      <c r="AM47" s="6">
        <f t="shared" si="78"/>
        <v>2831.7790770000001</v>
      </c>
      <c r="AN47" s="6">
        <f t="shared" si="79"/>
        <v>3181.7137579999999</v>
      </c>
      <c r="AO47" s="6">
        <f t="shared" si="80"/>
        <v>2471.8624070000001</v>
      </c>
      <c r="AP47" s="6">
        <f t="shared" si="81"/>
        <v>4092.9594749999997</v>
      </c>
      <c r="AQ47" s="6">
        <f t="shared" si="82"/>
        <v>4023.3372079999999</v>
      </c>
      <c r="AR47" s="6">
        <f t="shared" si="83"/>
        <v>5357.8482619999995</v>
      </c>
    </row>
    <row r="48" spans="1:44" x14ac:dyDescent="0.25">
      <c r="A48" s="58" t="s">
        <v>10</v>
      </c>
      <c r="B48" s="57">
        <f>[1]FandM!B7</f>
        <v>17006.854985999998</v>
      </c>
      <c r="C48" s="57">
        <f>[1]FandM!C7</f>
        <v>24859.822511999999</v>
      </c>
      <c r="D48" s="57">
        <f>[1]FandM!D7</f>
        <v>38855.327449000004</v>
      </c>
      <c r="E48" s="57">
        <f>[1]FandM!E7</f>
        <v>54351.440198999997</v>
      </c>
      <c r="F48" s="57">
        <f>[1]FandM!F7</f>
        <v>63636.651671999993</v>
      </c>
      <c r="G48" s="57">
        <f>[1]FandM!G7</f>
        <v>106095.72794099999</v>
      </c>
      <c r="H48" s="57">
        <f>[1]FandM!H7</f>
        <v>61700.001029999999</v>
      </c>
      <c r="I48" s="57">
        <f>[1]FandM!I7</f>
        <v>82734.764514999988</v>
      </c>
      <c r="J48" s="57">
        <f>[1]FandM!J7</f>
        <v>101372.45903200001</v>
      </c>
      <c r="K48" s="57">
        <f>[1]FandM!K7</f>
        <v>115742.82719499998</v>
      </c>
      <c r="L48" s="57"/>
      <c r="M48" s="57">
        <f>[1]FandM!M7</f>
        <v>741.63725699999986</v>
      </c>
      <c r="N48" s="57">
        <f>[1]FandM!N7</f>
        <v>495.62743099999994</v>
      </c>
      <c r="O48" s="57">
        <f>[1]FandM!O7</f>
        <v>698.04203500000006</v>
      </c>
      <c r="P48" s="57">
        <f>[1]FandM!P7</f>
        <v>2534.8994739999998</v>
      </c>
      <c r="Q48" s="57">
        <f>[1]FandM!Q7</f>
        <v>1954.698011</v>
      </c>
      <c r="R48" s="57">
        <f>[1]FandM!R7</f>
        <v>2408.9180219999998</v>
      </c>
      <c r="S48" s="57">
        <f>[1]FandM!S7</f>
        <v>5597.4077820000002</v>
      </c>
      <c r="T48" s="57">
        <f>[1]FandM!T7</f>
        <v>5699.4460230000004</v>
      </c>
      <c r="U48" s="57">
        <f>[1]FandM!U7</f>
        <v>4030.7200610000004</v>
      </c>
      <c r="V48" s="57">
        <f>[1]FandM!V7</f>
        <v>3651.0375370000006</v>
      </c>
      <c r="X48" s="6">
        <f t="shared" si="64"/>
        <v>16265.217728999998</v>
      </c>
      <c r="Y48" s="6">
        <f t="shared" si="65"/>
        <v>24364.195080999998</v>
      </c>
      <c r="Z48" s="6">
        <f t="shared" si="66"/>
        <v>38157.285414000005</v>
      </c>
      <c r="AA48" s="6">
        <f t="shared" si="67"/>
        <v>51816.540724999999</v>
      </c>
      <c r="AB48" s="6">
        <f t="shared" si="68"/>
        <v>61681.953660999992</v>
      </c>
      <c r="AC48" s="6">
        <f t="shared" si="69"/>
        <v>103686.80991899999</v>
      </c>
      <c r="AD48" s="6">
        <f t="shared" si="70"/>
        <v>56102.593247999997</v>
      </c>
      <c r="AE48" s="6">
        <f t="shared" si="71"/>
        <v>77035.318491999991</v>
      </c>
      <c r="AF48" s="6">
        <f t="shared" si="72"/>
        <v>97341.738971000013</v>
      </c>
      <c r="AG48" s="6">
        <f t="shared" si="73"/>
        <v>112091.78965799998</v>
      </c>
      <c r="AI48" s="6">
        <f t="shared" si="74"/>
        <v>17748.492242999997</v>
      </c>
      <c r="AJ48" s="6">
        <f t="shared" si="75"/>
        <v>25355.449943</v>
      </c>
      <c r="AK48" s="6">
        <f t="shared" si="76"/>
        <v>39553.369484000003</v>
      </c>
      <c r="AL48" s="6">
        <f t="shared" si="77"/>
        <v>56886.339672999995</v>
      </c>
      <c r="AM48" s="6">
        <f t="shared" si="78"/>
        <v>65591.349682999993</v>
      </c>
      <c r="AN48" s="6">
        <f t="shared" si="79"/>
        <v>108504.64596299999</v>
      </c>
      <c r="AO48" s="6">
        <f t="shared" si="80"/>
        <v>67297.408811999994</v>
      </c>
      <c r="AP48" s="6">
        <f t="shared" si="81"/>
        <v>88434.210537999985</v>
      </c>
      <c r="AQ48" s="6">
        <f t="shared" si="82"/>
        <v>105403.17909300001</v>
      </c>
      <c r="AR48" s="6">
        <f t="shared" si="83"/>
        <v>119393.86473199997</v>
      </c>
    </row>
    <row r="49" spans="1:44" x14ac:dyDescent="0.25">
      <c r="A49" s="58" t="s">
        <v>11</v>
      </c>
      <c r="B49" s="57">
        <f>[1]FandM!B8</f>
        <v>25286.762095000002</v>
      </c>
      <c r="C49" s="57">
        <f>[1]FandM!C8</f>
        <v>35931.388800000001</v>
      </c>
      <c r="D49" s="57">
        <f>[1]FandM!D8</f>
        <v>47572.837435999994</v>
      </c>
      <c r="E49" s="57">
        <f>[1]FandM!E8</f>
        <v>64264.983162000004</v>
      </c>
      <c r="F49" s="57">
        <f>[1]FandM!F8</f>
        <v>72931.917979000005</v>
      </c>
      <c r="G49" s="57">
        <f>[1]FandM!G8</f>
        <v>94184.249225999985</v>
      </c>
      <c r="H49" s="57">
        <f>[1]FandM!H8</f>
        <v>54816.087199000001</v>
      </c>
      <c r="I49" s="57">
        <f>[1]FandM!I8</f>
        <v>83621.596559000012</v>
      </c>
      <c r="J49" s="57">
        <f>[1]FandM!J8</f>
        <v>113164.15100400001</v>
      </c>
      <c r="K49" s="57">
        <f>[1]FandM!K8</f>
        <v>115132.59909700001</v>
      </c>
      <c r="L49" s="57"/>
      <c r="M49" s="57">
        <f>[1]FandM!M8</f>
        <v>3206.184714</v>
      </c>
      <c r="N49" s="57">
        <f>[1]FandM!N8</f>
        <v>3338.9070670000006</v>
      </c>
      <c r="O49" s="57">
        <f>[1]FandM!O8</f>
        <v>5128.0128919999997</v>
      </c>
      <c r="P49" s="57">
        <f>[1]FandM!P8</f>
        <v>10278.348737999999</v>
      </c>
      <c r="Q49" s="57">
        <f>[1]FandM!Q8</f>
        <v>12848.184997</v>
      </c>
      <c r="R49" s="57">
        <f>[1]FandM!R8</f>
        <v>19000.238800999996</v>
      </c>
      <c r="S49" s="57">
        <f>[1]FandM!S8</f>
        <v>13035.135531</v>
      </c>
      <c r="T49" s="57">
        <f>[1]FandM!T8</f>
        <v>16558.548561</v>
      </c>
      <c r="U49" s="57">
        <f>[1]FandM!U8</f>
        <v>27822.070761999999</v>
      </c>
      <c r="V49" s="57">
        <f>[1]FandM!V8</f>
        <v>26343.721305999996</v>
      </c>
      <c r="X49" s="6">
        <f t="shared" si="64"/>
        <v>22080.577381000003</v>
      </c>
      <c r="Y49" s="6">
        <f t="shared" si="65"/>
        <v>32592.481733000001</v>
      </c>
      <c r="Z49" s="6">
        <f t="shared" si="66"/>
        <v>42444.824543999996</v>
      </c>
      <c r="AA49" s="6">
        <f t="shared" si="67"/>
        <v>53986.634424000003</v>
      </c>
      <c r="AB49" s="6">
        <f t="shared" si="68"/>
        <v>60083.732982000001</v>
      </c>
      <c r="AC49" s="6">
        <f t="shared" si="69"/>
        <v>75184.010424999986</v>
      </c>
      <c r="AD49" s="6">
        <f t="shared" si="70"/>
        <v>41780.951668000002</v>
      </c>
      <c r="AE49" s="6">
        <f t="shared" si="71"/>
        <v>67063.047998000009</v>
      </c>
      <c r="AF49" s="6">
        <f t="shared" si="72"/>
        <v>85342.080242000011</v>
      </c>
      <c r="AG49" s="6">
        <f t="shared" si="73"/>
        <v>88788.877791000021</v>
      </c>
      <c r="AI49" s="6">
        <f t="shared" si="74"/>
        <v>28492.946809000001</v>
      </c>
      <c r="AJ49" s="6">
        <f t="shared" si="75"/>
        <v>39270.295867000001</v>
      </c>
      <c r="AK49" s="6">
        <f t="shared" si="76"/>
        <v>52700.850327999993</v>
      </c>
      <c r="AL49" s="6">
        <f t="shared" si="77"/>
        <v>74543.331900000005</v>
      </c>
      <c r="AM49" s="6">
        <f t="shared" si="78"/>
        <v>85780.102976000009</v>
      </c>
      <c r="AN49" s="6">
        <f t="shared" si="79"/>
        <v>113184.48802699998</v>
      </c>
      <c r="AO49" s="6">
        <f t="shared" si="80"/>
        <v>67851.222730000009</v>
      </c>
      <c r="AP49" s="6">
        <f t="shared" si="81"/>
        <v>100180.14512000002</v>
      </c>
      <c r="AQ49" s="6">
        <f t="shared" si="82"/>
        <v>140986.221766</v>
      </c>
      <c r="AR49" s="6">
        <f t="shared" si="83"/>
        <v>141476.32040300002</v>
      </c>
    </row>
    <row r="50" spans="1:44" x14ac:dyDescent="0.25">
      <c r="A50" s="58" t="s">
        <v>12</v>
      </c>
      <c r="B50" s="57">
        <f>[1]FandM!B9</f>
        <v>2413.8040310000001</v>
      </c>
      <c r="C50" s="57">
        <f>[1]FandM!C9</f>
        <v>3588.7880540000001</v>
      </c>
      <c r="D50" s="57">
        <f>[1]FandM!D9</f>
        <v>5143.4166800000003</v>
      </c>
      <c r="E50" s="57">
        <f>[1]FandM!E9</f>
        <v>5764.7550860000001</v>
      </c>
      <c r="F50" s="57">
        <f>[1]FandM!F9</f>
        <v>8271.879218</v>
      </c>
      <c r="G50" s="57">
        <f>[1]FandM!G9</f>
        <v>12648.610871999999</v>
      </c>
      <c r="H50" s="57">
        <f>[1]FandM!H9</f>
        <v>7343.7300160000004</v>
      </c>
      <c r="I50" s="57">
        <f>[1]FandM!I9</f>
        <v>9042.3731260000004</v>
      </c>
      <c r="J50" s="57">
        <f>[1]FandM!J9</f>
        <v>13172.853420000001</v>
      </c>
      <c r="K50" s="57">
        <f>[1]FandM!K9</f>
        <v>13020.204933000001</v>
      </c>
      <c r="L50" s="57"/>
      <c r="M50" s="57">
        <f>[1]FandM!M9</f>
        <v>1018.959292</v>
      </c>
      <c r="N50" s="57">
        <f>[1]FandM!N9</f>
        <v>441.02236500000004</v>
      </c>
      <c r="O50" s="57">
        <f>[1]FandM!O9</f>
        <v>1984.9499069999999</v>
      </c>
      <c r="P50" s="57">
        <f>[1]FandM!P9</f>
        <v>3057.3309940000004</v>
      </c>
      <c r="Q50" s="57">
        <f>[1]FandM!Q9</f>
        <v>2687.9992429999998</v>
      </c>
      <c r="R50" s="57">
        <f>[1]FandM!R9</f>
        <v>1878.4917529999998</v>
      </c>
      <c r="S50" s="57">
        <f>[1]FandM!S9</f>
        <v>1489.5361309999998</v>
      </c>
      <c r="T50" s="57">
        <f>[1]FandM!T9</f>
        <v>2339.0808360000001</v>
      </c>
      <c r="U50" s="57">
        <f>[1]FandM!U9</f>
        <v>1564.7564050000001</v>
      </c>
      <c r="V50" s="57">
        <f>[1]FandM!V9</f>
        <v>3378.810097</v>
      </c>
      <c r="X50" s="6">
        <f t="shared" si="64"/>
        <v>1394.8447390000001</v>
      </c>
      <c r="Y50" s="6">
        <f t="shared" si="65"/>
        <v>3147.7656889999998</v>
      </c>
      <c r="Z50" s="6">
        <f t="shared" si="66"/>
        <v>3158.4667730000001</v>
      </c>
      <c r="AA50" s="6">
        <f t="shared" si="67"/>
        <v>2707.4240919999997</v>
      </c>
      <c r="AB50" s="6">
        <f t="shared" si="68"/>
        <v>5583.8799749999998</v>
      </c>
      <c r="AC50" s="6">
        <f t="shared" si="69"/>
        <v>10770.119118999999</v>
      </c>
      <c r="AD50" s="6">
        <f t="shared" si="70"/>
        <v>5854.1938850000006</v>
      </c>
      <c r="AE50" s="6">
        <f t="shared" si="71"/>
        <v>6703.2922900000003</v>
      </c>
      <c r="AF50" s="6">
        <f t="shared" si="72"/>
        <v>11608.097015000001</v>
      </c>
      <c r="AG50" s="6">
        <f t="shared" si="73"/>
        <v>9641.3948360000013</v>
      </c>
      <c r="AI50" s="6">
        <f t="shared" si="74"/>
        <v>3432.7633230000001</v>
      </c>
      <c r="AJ50" s="6">
        <f t="shared" si="75"/>
        <v>4029.8104190000004</v>
      </c>
      <c r="AK50" s="6">
        <f t="shared" si="76"/>
        <v>7128.3665870000004</v>
      </c>
      <c r="AL50" s="6">
        <f t="shared" si="77"/>
        <v>8822.0860800000009</v>
      </c>
      <c r="AM50" s="6">
        <f t="shared" si="78"/>
        <v>10959.878461</v>
      </c>
      <c r="AN50" s="6">
        <f t="shared" si="79"/>
        <v>14527.102625</v>
      </c>
      <c r="AO50" s="6">
        <f t="shared" si="80"/>
        <v>8833.2661470000003</v>
      </c>
      <c r="AP50" s="6">
        <f t="shared" si="81"/>
        <v>11381.453962</v>
      </c>
      <c r="AQ50" s="6">
        <f t="shared" si="82"/>
        <v>14737.609825000001</v>
      </c>
      <c r="AR50" s="6">
        <f t="shared" si="83"/>
        <v>16399.015030000002</v>
      </c>
    </row>
    <row r="51" spans="1:44" x14ac:dyDescent="0.25">
      <c r="A51" s="58" t="s">
        <v>13</v>
      </c>
      <c r="B51" s="57">
        <f>[1]FandM!B10</f>
        <v>22082.219387000001</v>
      </c>
      <c r="C51" s="57">
        <f>[1]FandM!C10</f>
        <v>31458.193047000004</v>
      </c>
      <c r="D51" s="57">
        <f>[1]FandM!D10</f>
        <v>44365.182454000002</v>
      </c>
      <c r="E51" s="57">
        <f>[1]FandM!E10</f>
        <v>60752.506348999996</v>
      </c>
      <c r="F51" s="57">
        <f>[1]FandM!F10</f>
        <v>78507.854634999996</v>
      </c>
      <c r="G51" s="57">
        <f>[1]FandM!G10</f>
        <v>115363.564211</v>
      </c>
      <c r="H51" s="57">
        <f>[1]FandM!H10</f>
        <v>72338.346632999979</v>
      </c>
      <c r="I51" s="57">
        <f>[1]FandM!I10</f>
        <v>98774.825189999989</v>
      </c>
      <c r="J51" s="57">
        <f>[1]FandM!J10</f>
        <v>119191.71142200001</v>
      </c>
      <c r="K51" s="57">
        <f>[1]FandM!K10</f>
        <v>125905.56549000001</v>
      </c>
      <c r="L51" s="57"/>
      <c r="M51" s="57">
        <f>[1]FandM!M10</f>
        <v>4894.7357340000008</v>
      </c>
      <c r="N51" s="57">
        <f>[1]FandM!N10</f>
        <v>3443.1275400000004</v>
      </c>
      <c r="O51" s="57">
        <f>[1]FandM!O10</f>
        <v>8107.2526519999992</v>
      </c>
      <c r="P51" s="57">
        <f>[1]FandM!P10</f>
        <v>14462.185645</v>
      </c>
      <c r="Q51" s="57">
        <f>[1]FandM!Q10</f>
        <v>10924.684113000001</v>
      </c>
      <c r="R51" s="57">
        <f>[1]FandM!R10</f>
        <v>14693.389562</v>
      </c>
      <c r="S51" s="57">
        <f>[1]FandM!S10</f>
        <v>10203.799041</v>
      </c>
      <c r="T51" s="57">
        <f>[1]FandM!T10</f>
        <v>14539.647773999999</v>
      </c>
      <c r="U51" s="57">
        <f>[1]FandM!U10</f>
        <v>18426.893412000001</v>
      </c>
      <c r="V51" s="57">
        <f>[1]FandM!V10</f>
        <v>21762.811523</v>
      </c>
      <c r="X51" s="6">
        <f t="shared" si="64"/>
        <v>17187.483652999999</v>
      </c>
      <c r="Y51" s="6">
        <f t="shared" si="65"/>
        <v>28015.065507000003</v>
      </c>
      <c r="Z51" s="6">
        <f t="shared" si="66"/>
        <v>36257.929801999999</v>
      </c>
      <c r="AA51" s="6">
        <f t="shared" si="67"/>
        <v>46290.320703999998</v>
      </c>
      <c r="AB51" s="6">
        <f t="shared" si="68"/>
        <v>67583.170522</v>
      </c>
      <c r="AC51" s="6">
        <f t="shared" si="69"/>
        <v>100670.17464900001</v>
      </c>
      <c r="AD51" s="6">
        <f t="shared" si="70"/>
        <v>62134.547591999981</v>
      </c>
      <c r="AE51" s="6">
        <f t="shared" si="71"/>
        <v>84235.177415999991</v>
      </c>
      <c r="AF51" s="6">
        <f t="shared" si="72"/>
        <v>100764.81801</v>
      </c>
      <c r="AG51" s="6">
        <f t="shared" si="73"/>
        <v>104142.75396700001</v>
      </c>
      <c r="AI51" s="6">
        <f t="shared" si="74"/>
        <v>26976.955121000003</v>
      </c>
      <c r="AJ51" s="6">
        <f t="shared" si="75"/>
        <v>34901.320587000002</v>
      </c>
      <c r="AK51" s="6">
        <f t="shared" si="76"/>
        <v>52472.435106000004</v>
      </c>
      <c r="AL51" s="6">
        <f t="shared" si="77"/>
        <v>75214.691993999993</v>
      </c>
      <c r="AM51" s="6">
        <f t="shared" si="78"/>
        <v>89432.538747999992</v>
      </c>
      <c r="AN51" s="6">
        <f t="shared" si="79"/>
        <v>130056.953773</v>
      </c>
      <c r="AO51" s="6">
        <f t="shared" si="80"/>
        <v>82542.145673999985</v>
      </c>
      <c r="AP51" s="6">
        <f t="shared" si="81"/>
        <v>113314.47296399999</v>
      </c>
      <c r="AQ51" s="6">
        <f t="shared" si="82"/>
        <v>137618.604834</v>
      </c>
      <c r="AR51" s="6">
        <f t="shared" si="83"/>
        <v>147668.37701300002</v>
      </c>
    </row>
    <row r="52" spans="1:44" x14ac:dyDescent="0.25">
      <c r="A52" s="58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</row>
    <row r="53" spans="1:44" s="32" customFormat="1" x14ac:dyDescent="0.25">
      <c r="A53" s="56" t="s">
        <v>16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</row>
    <row r="54" spans="1:44" s="33" customFormat="1" x14ac:dyDescent="0.25">
      <c r="A54" s="58"/>
      <c r="B54" s="59" t="s">
        <v>63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 t="s">
        <v>64</v>
      </c>
      <c r="N54" s="59"/>
      <c r="O54" s="59"/>
      <c r="P54" s="59"/>
      <c r="Q54" s="59"/>
      <c r="R54" s="59"/>
      <c r="S54" s="59"/>
      <c r="T54" s="59"/>
      <c r="U54" s="59"/>
      <c r="V54" s="59"/>
      <c r="X54" s="33" t="s">
        <v>3</v>
      </c>
      <c r="AI54" s="33" t="s">
        <v>4</v>
      </c>
    </row>
    <row r="55" spans="1:44" s="33" customFormat="1" x14ac:dyDescent="0.25">
      <c r="A55" s="58"/>
      <c r="B55" s="59">
        <v>2003</v>
      </c>
      <c r="C55" s="59">
        <v>2004</v>
      </c>
      <c r="D55" s="59">
        <v>2005</v>
      </c>
      <c r="E55" s="59">
        <v>2006</v>
      </c>
      <c r="F55" s="59">
        <v>2007</v>
      </c>
      <c r="G55" s="59">
        <v>2008</v>
      </c>
      <c r="H55" s="59">
        <v>2009</v>
      </c>
      <c r="I55" s="59">
        <v>2010</v>
      </c>
      <c r="J55" s="59">
        <v>2011</v>
      </c>
      <c r="K55" s="59">
        <v>2012</v>
      </c>
      <c r="L55" s="59"/>
      <c r="M55" s="59">
        <v>2003</v>
      </c>
      <c r="N55" s="59">
        <v>2004</v>
      </c>
      <c r="O55" s="59">
        <v>2005</v>
      </c>
      <c r="P55" s="59">
        <v>2006</v>
      </c>
      <c r="Q55" s="59">
        <v>2007</v>
      </c>
      <c r="R55" s="59">
        <v>2008</v>
      </c>
      <c r="S55" s="59">
        <v>2009</v>
      </c>
      <c r="T55" s="59">
        <v>2010</v>
      </c>
      <c r="U55" s="59">
        <v>2011</v>
      </c>
      <c r="V55" s="59">
        <v>2012</v>
      </c>
      <c r="X55" s="33">
        <f t="shared" ref="X55:AR55" si="84">B55</f>
        <v>2003</v>
      </c>
      <c r="Y55" s="33">
        <f t="shared" si="84"/>
        <v>2004</v>
      </c>
      <c r="Z55" s="33">
        <f t="shared" si="84"/>
        <v>2005</v>
      </c>
      <c r="AA55" s="33">
        <f t="shared" si="84"/>
        <v>2006</v>
      </c>
      <c r="AB55" s="33">
        <f t="shared" si="84"/>
        <v>2007</v>
      </c>
      <c r="AC55" s="33">
        <f t="shared" si="84"/>
        <v>2008</v>
      </c>
      <c r="AD55" s="33">
        <f t="shared" si="84"/>
        <v>2009</v>
      </c>
      <c r="AE55" s="33">
        <f t="shared" si="84"/>
        <v>2010</v>
      </c>
      <c r="AF55" s="33">
        <f t="shared" si="84"/>
        <v>2011</v>
      </c>
      <c r="AG55" s="33">
        <f t="shared" si="84"/>
        <v>2012</v>
      </c>
      <c r="AH55" s="33">
        <f t="shared" si="84"/>
        <v>0</v>
      </c>
      <c r="AI55" s="33">
        <f t="shared" si="84"/>
        <v>2003</v>
      </c>
      <c r="AJ55" s="33">
        <f t="shared" si="84"/>
        <v>2004</v>
      </c>
      <c r="AK55" s="33">
        <f t="shared" si="84"/>
        <v>2005</v>
      </c>
      <c r="AL55" s="33">
        <f t="shared" si="84"/>
        <v>2006</v>
      </c>
      <c r="AM55" s="33">
        <f t="shared" si="84"/>
        <v>2007</v>
      </c>
      <c r="AN55" s="33">
        <f t="shared" si="84"/>
        <v>2008</v>
      </c>
      <c r="AO55" s="33">
        <f t="shared" si="84"/>
        <v>2009</v>
      </c>
      <c r="AP55" s="33">
        <f t="shared" si="84"/>
        <v>2010</v>
      </c>
      <c r="AQ55" s="33">
        <f t="shared" si="84"/>
        <v>2011</v>
      </c>
      <c r="AR55" s="33">
        <f t="shared" si="84"/>
        <v>2012</v>
      </c>
    </row>
    <row r="56" spans="1:44" x14ac:dyDescent="0.25">
      <c r="A56" s="58" t="s">
        <v>5</v>
      </c>
      <c r="B56" s="57">
        <f>[1]World!B28</f>
        <v>696125.358626</v>
      </c>
      <c r="C56" s="57">
        <f>[1]World!C28</f>
        <v>916988.72537999996</v>
      </c>
      <c r="D56" s="57">
        <f>[1]World!D28</f>
        <v>1237362.849563</v>
      </c>
      <c r="E56" s="57">
        <f>[1]World!E28</f>
        <v>1632573.339036</v>
      </c>
      <c r="F56" s="57">
        <f>[1]World!F28</f>
        <v>1712177.9343089999</v>
      </c>
      <c r="G56" s="57">
        <f>[1]World!G28</f>
        <v>2541764.6030919999</v>
      </c>
      <c r="H56" s="57">
        <f>[1]World!H28</f>
        <v>1587396.7897669999</v>
      </c>
      <c r="I56" s="57">
        <f>[1]World!I28</f>
        <v>1979315.761829</v>
      </c>
      <c r="J56" s="57">
        <f>[1]World!J28</f>
        <v>2555752.7109719999</v>
      </c>
      <c r="K56" s="57">
        <f>[1]World!K28</f>
        <v>3276757.7856459999</v>
      </c>
      <c r="L56" s="57"/>
      <c r="M56" s="57">
        <f>[1]World!M28</f>
        <v>762915.30934399995</v>
      </c>
      <c r="N56" s="57">
        <f>[1]World!N28</f>
        <v>1016566.3738200001</v>
      </c>
      <c r="O56" s="57">
        <f>[1]World!O28</f>
        <v>1391609.550878</v>
      </c>
      <c r="P56" s="57">
        <f>[1]World!P28</f>
        <v>1724811.5605929999</v>
      </c>
      <c r="Q56" s="57">
        <f>[1]World!Q28</f>
        <v>1905216.518343</v>
      </c>
      <c r="R56" s="57">
        <f>[1]World!R28</f>
        <v>2742410.9903330002</v>
      </c>
      <c r="S56" s="57">
        <f>[1]World!S28</f>
        <v>1723071.9442700001</v>
      </c>
      <c r="T56" s="57">
        <f>[1]World!T28</f>
        <v>2260507.3060679999</v>
      </c>
      <c r="U56" s="57">
        <f>[1]World!U28</f>
        <v>3040374.4200279997</v>
      </c>
      <c r="V56" s="57">
        <f>[1]World!V28</f>
        <v>2623615.1228189999</v>
      </c>
      <c r="X56" s="6">
        <f t="shared" ref="X56:X64" si="85">B56-M56</f>
        <v>-66789.950717999949</v>
      </c>
      <c r="Y56" s="6">
        <f t="shared" ref="Y56:Y64" si="86">C56-N56</f>
        <v>-99577.648440000135</v>
      </c>
      <c r="Z56" s="6">
        <f t="shared" ref="Z56:Z64" si="87">D56-O56</f>
        <v>-154246.70131499995</v>
      </c>
      <c r="AA56" s="6">
        <f t="shared" ref="AA56:AA64" si="88">E56-P56</f>
        <v>-92238.221556999953</v>
      </c>
      <c r="AB56" s="6">
        <f t="shared" ref="AB56:AB64" si="89">F56-Q56</f>
        <v>-193038.58403400006</v>
      </c>
      <c r="AC56" s="6">
        <f t="shared" ref="AC56:AC64" si="90">G56-R56</f>
        <v>-200646.38724100031</v>
      </c>
      <c r="AD56" s="6">
        <f t="shared" ref="AD56:AD64" si="91">H56-S56</f>
        <v>-135675.1545030002</v>
      </c>
      <c r="AE56" s="6">
        <f t="shared" ref="AE56:AE64" si="92">I56-T56</f>
        <v>-281191.54423899995</v>
      </c>
      <c r="AF56" s="6">
        <f t="shared" ref="AF56:AF64" si="93">J56-U56</f>
        <v>-484621.70905599976</v>
      </c>
      <c r="AG56" s="6">
        <f t="shared" ref="AG56:AG64" si="94">K56-V56</f>
        <v>653142.66282700002</v>
      </c>
      <c r="AI56" s="6">
        <f t="shared" ref="AI56:AI64" si="95">B56+M56</f>
        <v>1459040.6679699998</v>
      </c>
      <c r="AJ56" s="6">
        <f t="shared" ref="AJ56:AJ64" si="96">C56+N56</f>
        <v>1933555.0992000001</v>
      </c>
      <c r="AK56" s="6">
        <f t="shared" ref="AK56:AK64" si="97">D56+O56</f>
        <v>2628972.4004410002</v>
      </c>
      <c r="AL56" s="6">
        <f t="shared" ref="AL56:AL64" si="98">E56+P56</f>
        <v>3357384.8996289996</v>
      </c>
      <c r="AM56" s="6">
        <f t="shared" ref="AM56:AM64" si="99">F56+Q56</f>
        <v>3617394.4526519999</v>
      </c>
      <c r="AN56" s="6">
        <f t="shared" ref="AN56:AN64" si="100">G56+R56</f>
        <v>5284175.5934250001</v>
      </c>
      <c r="AO56" s="6">
        <f t="shared" ref="AO56:AO64" si="101">H56+S56</f>
        <v>3310468.7340369998</v>
      </c>
      <c r="AP56" s="6">
        <f t="shared" ref="AP56:AP64" si="102">I56+T56</f>
        <v>4239823.0678969994</v>
      </c>
      <c r="AQ56" s="6">
        <f t="shared" ref="AQ56:AQ64" si="103">J56+U56</f>
        <v>5596127.1309999991</v>
      </c>
      <c r="AR56" s="6">
        <f t="shared" ref="AR56:AR64" si="104">K56+V56</f>
        <v>5900372.9084649999</v>
      </c>
    </row>
    <row r="57" spans="1:44" x14ac:dyDescent="0.25">
      <c r="A57" s="60" t="s">
        <v>6</v>
      </c>
      <c r="B57" s="57">
        <f>[1]Fuel!B3</f>
        <v>86150.404658000014</v>
      </c>
      <c r="C57" s="57">
        <f>[1]Fuel!C3</f>
        <v>120473.03934900001</v>
      </c>
      <c r="D57" s="57">
        <f>[1]Fuel!D3</f>
        <v>170056.345386</v>
      </c>
      <c r="E57" s="57">
        <f>[1]Fuel!E3</f>
        <v>226044.22075799998</v>
      </c>
      <c r="F57" s="57">
        <f>[1]Fuel!F3</f>
        <v>258667.62427100001</v>
      </c>
      <c r="G57" s="57">
        <f>[1]Fuel!G3</f>
        <v>360532.759739</v>
      </c>
      <c r="H57" s="57">
        <f>[1]Fuel!H3</f>
        <v>220639.75846399998</v>
      </c>
      <c r="I57" s="57">
        <f>[1]Fuel!I3</f>
        <v>291790.11023500003</v>
      </c>
      <c r="J57" s="57">
        <f>[1]Fuel!J3</f>
        <v>333324.39678200003</v>
      </c>
      <c r="K57" s="57">
        <f>[1]Fuel!K3</f>
        <v>378613.12888099998</v>
      </c>
      <c r="L57" s="57"/>
      <c r="M57" s="57">
        <f>[1]Fuel!M3</f>
        <v>12188.79263</v>
      </c>
      <c r="N57" s="57">
        <f>[1]Fuel!N3</f>
        <v>9403.1537719999997</v>
      </c>
      <c r="O57" s="57">
        <f>[1]Fuel!O3</f>
        <v>21260.781728999998</v>
      </c>
      <c r="P57" s="57">
        <f>[1]Fuel!P3</f>
        <v>35647.819652000006</v>
      </c>
      <c r="Q57" s="57">
        <f>[1]Fuel!Q3</f>
        <v>34018.501152999997</v>
      </c>
      <c r="R57" s="57">
        <f>[1]Fuel!R3</f>
        <v>45027.130476999999</v>
      </c>
      <c r="S57" s="57">
        <f>[1]Fuel!S3</f>
        <v>35990.680568000003</v>
      </c>
      <c r="T57" s="57">
        <f>[1]Fuel!T3</f>
        <v>46237.454980999995</v>
      </c>
      <c r="U57" s="57">
        <f>[1]Fuel!U3</f>
        <v>64457.849156999997</v>
      </c>
      <c r="V57" s="57">
        <f>[1]Fuel!V3</f>
        <v>70741.873011000003</v>
      </c>
      <c r="X57" s="6">
        <f t="shared" si="85"/>
        <v>73961.612028000018</v>
      </c>
      <c r="Y57" s="6">
        <f t="shared" si="86"/>
        <v>111069.88557700001</v>
      </c>
      <c r="Z57" s="6">
        <f t="shared" si="87"/>
        <v>148795.56365699999</v>
      </c>
      <c r="AA57" s="6">
        <f t="shared" si="88"/>
        <v>190396.40110599998</v>
      </c>
      <c r="AB57" s="6">
        <f t="shared" si="89"/>
        <v>224649.12311800002</v>
      </c>
      <c r="AC57" s="6">
        <f t="shared" si="90"/>
        <v>315505.62926199997</v>
      </c>
      <c r="AD57" s="6">
        <f t="shared" si="91"/>
        <v>184649.07789599997</v>
      </c>
      <c r="AE57" s="6">
        <f t="shared" si="92"/>
        <v>245552.65525400004</v>
      </c>
      <c r="AF57" s="6">
        <f t="shared" si="93"/>
        <v>268866.54762500001</v>
      </c>
      <c r="AG57" s="6">
        <f t="shared" si="94"/>
        <v>307871.25586999999</v>
      </c>
      <c r="AI57" s="6">
        <f t="shared" si="95"/>
        <v>98339.19728800001</v>
      </c>
      <c r="AJ57" s="6">
        <f t="shared" si="96"/>
        <v>129876.19312100002</v>
      </c>
      <c r="AK57" s="6">
        <f t="shared" si="97"/>
        <v>191317.12711500001</v>
      </c>
      <c r="AL57" s="6">
        <f t="shared" si="98"/>
        <v>261692.04040999999</v>
      </c>
      <c r="AM57" s="6">
        <f t="shared" si="99"/>
        <v>292686.12542400003</v>
      </c>
      <c r="AN57" s="6">
        <f t="shared" si="100"/>
        <v>405559.89021600003</v>
      </c>
      <c r="AO57" s="6">
        <f t="shared" si="101"/>
        <v>256630.43903199999</v>
      </c>
      <c r="AP57" s="6">
        <f t="shared" si="102"/>
        <v>338027.56521600002</v>
      </c>
      <c r="AQ57" s="6">
        <f t="shared" si="103"/>
        <v>397782.24593900004</v>
      </c>
      <c r="AR57" s="6">
        <f t="shared" si="104"/>
        <v>449355.00189199997</v>
      </c>
    </row>
    <row r="58" spans="1:44" x14ac:dyDescent="0.25">
      <c r="A58" s="58" t="s">
        <v>7</v>
      </c>
      <c r="B58" s="57">
        <f>[1]Fuel!B4</f>
        <v>43905.20392900001</v>
      </c>
      <c r="C58" s="57">
        <f>[1]Fuel!C4</f>
        <v>63744.824786999998</v>
      </c>
      <c r="D58" s="57">
        <f>[1]Fuel!D4</f>
        <v>89137.231610000003</v>
      </c>
      <c r="E58" s="57">
        <f>[1]Fuel!E4</f>
        <v>121309.85560300002</v>
      </c>
      <c r="F58" s="57">
        <f>[1]Fuel!F4</f>
        <v>138197.96591100001</v>
      </c>
      <c r="G58" s="57">
        <f>[1]Fuel!G4</f>
        <v>184418.93273199999</v>
      </c>
      <c r="H58" s="57">
        <f>[1]Fuel!H4</f>
        <v>110877.16918900001</v>
      </c>
      <c r="I58" s="57">
        <f>[1]Fuel!I4</f>
        <v>153193.09845100003</v>
      </c>
      <c r="J58" s="57">
        <f>[1]Fuel!J4</f>
        <v>161344.49755999999</v>
      </c>
      <c r="K58" s="57">
        <f>[1]Fuel!K4</f>
        <v>202112.63343600006</v>
      </c>
      <c r="L58" s="57"/>
      <c r="M58" s="57">
        <f>[1]Fuel!M4</f>
        <v>7247.8825559999996</v>
      </c>
      <c r="N58" s="57">
        <f>[1]Fuel!N4</f>
        <v>6892.3969750000015</v>
      </c>
      <c r="O58" s="57">
        <f>[1]Fuel!O4</f>
        <v>13687.261978999999</v>
      </c>
      <c r="P58" s="57">
        <f>[1]Fuel!P4</f>
        <v>21402.826754999998</v>
      </c>
      <c r="Q58" s="57">
        <f>[1]Fuel!Q4</f>
        <v>24058.342248999998</v>
      </c>
      <c r="R58" s="57">
        <f>[1]Fuel!R4</f>
        <v>31642.738649999992</v>
      </c>
      <c r="S58" s="57">
        <f>[1]Fuel!S4</f>
        <v>22315.279531</v>
      </c>
      <c r="T58" s="57">
        <f>[1]Fuel!T4</f>
        <v>29535.061145</v>
      </c>
      <c r="U58" s="57">
        <f>[1]Fuel!U4</f>
        <v>42242.278655999995</v>
      </c>
      <c r="V58" s="57">
        <f>[1]Fuel!V4</f>
        <v>46825.175635</v>
      </c>
      <c r="X58" s="6">
        <f t="shared" si="85"/>
        <v>36657.321373000013</v>
      </c>
      <c r="Y58" s="6">
        <f t="shared" si="86"/>
        <v>56852.427811999994</v>
      </c>
      <c r="Z58" s="6">
        <f t="shared" si="87"/>
        <v>75449.969631</v>
      </c>
      <c r="AA58" s="6">
        <f t="shared" si="88"/>
        <v>99907.028848000016</v>
      </c>
      <c r="AB58" s="6">
        <f t="shared" si="89"/>
        <v>114139.62366200001</v>
      </c>
      <c r="AC58" s="6">
        <f t="shared" si="90"/>
        <v>152776.194082</v>
      </c>
      <c r="AD58" s="6">
        <f t="shared" si="91"/>
        <v>88561.889658</v>
      </c>
      <c r="AE58" s="6">
        <f t="shared" si="92"/>
        <v>123658.03730600003</v>
      </c>
      <c r="AF58" s="6">
        <f t="shared" si="93"/>
        <v>119102.21890399999</v>
      </c>
      <c r="AG58" s="6">
        <f t="shared" si="94"/>
        <v>155287.45780100007</v>
      </c>
      <c r="AI58" s="6">
        <f t="shared" si="95"/>
        <v>51153.086485000007</v>
      </c>
      <c r="AJ58" s="6">
        <f t="shared" si="96"/>
        <v>70637.221762000001</v>
      </c>
      <c r="AK58" s="6">
        <f t="shared" si="97"/>
        <v>102824.49358900001</v>
      </c>
      <c r="AL58" s="6">
        <f t="shared" si="98"/>
        <v>142712.68235800002</v>
      </c>
      <c r="AM58" s="6">
        <f t="shared" si="99"/>
        <v>162256.30816000002</v>
      </c>
      <c r="AN58" s="6">
        <f t="shared" si="100"/>
        <v>216061.67138199997</v>
      </c>
      <c r="AO58" s="6">
        <f t="shared" si="101"/>
        <v>133192.44872000001</v>
      </c>
      <c r="AP58" s="6">
        <f t="shared" si="102"/>
        <v>182728.15959600004</v>
      </c>
      <c r="AQ58" s="6">
        <f t="shared" si="103"/>
        <v>203586.77621599997</v>
      </c>
      <c r="AR58" s="6">
        <f t="shared" si="104"/>
        <v>248937.80907100005</v>
      </c>
    </row>
    <row r="59" spans="1:44" x14ac:dyDescent="0.25">
      <c r="A59" s="58" t="s">
        <v>8</v>
      </c>
      <c r="B59" s="57">
        <f>[1]Fuel!B5</f>
        <v>19146.044714</v>
      </c>
      <c r="C59" s="57">
        <f>[1]Fuel!C5</f>
        <v>27072.771252999999</v>
      </c>
      <c r="D59" s="57">
        <f>[1]Fuel!D5</f>
        <v>39901.598867000001</v>
      </c>
      <c r="E59" s="57">
        <f>[1]Fuel!E5</f>
        <v>54242.273846999997</v>
      </c>
      <c r="F59" s="57">
        <f>[1]Fuel!F5</f>
        <v>62220.306059999995</v>
      </c>
      <c r="G59" s="57">
        <f>[1]Fuel!G5</f>
        <v>86134.853218999997</v>
      </c>
      <c r="H59" s="57">
        <f>[1]Fuel!H5</f>
        <v>53936.600119000002</v>
      </c>
      <c r="I59" s="57">
        <f>[1]Fuel!I5</f>
        <v>67065.62200399999</v>
      </c>
      <c r="J59" s="57">
        <f>[1]Fuel!J5</f>
        <v>45689.088340000009</v>
      </c>
      <c r="K59" s="57">
        <f>[1]Fuel!K5</f>
        <v>84708.71336200001</v>
      </c>
      <c r="L59" s="57"/>
      <c r="M59" s="57">
        <f>[1]Fuel!M5</f>
        <v>3019.594756</v>
      </c>
      <c r="N59" s="57">
        <f>[1]Fuel!N5</f>
        <v>2317.1551440000003</v>
      </c>
      <c r="O59" s="57">
        <f>[1]Fuel!O5</f>
        <v>6385.2416820000017</v>
      </c>
      <c r="P59" s="57">
        <f>[1]Fuel!P5</f>
        <v>10724.015853999999</v>
      </c>
      <c r="Q59" s="57">
        <f>[1]Fuel!Q5</f>
        <v>8551.5466460000007</v>
      </c>
      <c r="R59" s="57">
        <f>[1]Fuel!R5</f>
        <v>8905.4801279999992</v>
      </c>
      <c r="S59" s="57">
        <f>[1]Fuel!S5</f>
        <v>6297.296264999999</v>
      </c>
      <c r="T59" s="57">
        <f>[1]Fuel!T5</f>
        <v>9314.6643930000009</v>
      </c>
      <c r="U59" s="57">
        <f>[1]Fuel!U5</f>
        <v>8882.3860139999997</v>
      </c>
      <c r="V59" s="57">
        <f>[1]Fuel!V5</f>
        <v>12980.075367999998</v>
      </c>
      <c r="X59" s="6">
        <f t="shared" si="85"/>
        <v>16126.449957999999</v>
      </c>
      <c r="Y59" s="6">
        <f t="shared" si="86"/>
        <v>24755.616108999999</v>
      </c>
      <c r="Z59" s="6">
        <f t="shared" si="87"/>
        <v>33516.357185000001</v>
      </c>
      <c r="AA59" s="6">
        <f t="shared" si="88"/>
        <v>43518.257992999999</v>
      </c>
      <c r="AB59" s="6">
        <f t="shared" si="89"/>
        <v>53668.759413999993</v>
      </c>
      <c r="AC59" s="6">
        <f t="shared" si="90"/>
        <v>77229.373091000001</v>
      </c>
      <c r="AD59" s="6">
        <f t="shared" si="91"/>
        <v>47639.303854000005</v>
      </c>
      <c r="AE59" s="6">
        <f t="shared" si="92"/>
        <v>57750.957610999991</v>
      </c>
      <c r="AF59" s="6">
        <f t="shared" si="93"/>
        <v>36806.702326000013</v>
      </c>
      <c r="AG59" s="6">
        <f t="shared" si="94"/>
        <v>71728.637994000019</v>
      </c>
      <c r="AI59" s="6">
        <f t="shared" si="95"/>
        <v>22165.639469999998</v>
      </c>
      <c r="AJ59" s="6">
        <f t="shared" si="96"/>
        <v>29389.926396999999</v>
      </c>
      <c r="AK59" s="6">
        <f t="shared" si="97"/>
        <v>46286.840549</v>
      </c>
      <c r="AL59" s="6">
        <f t="shared" si="98"/>
        <v>64966.289700999994</v>
      </c>
      <c r="AM59" s="6">
        <f t="shared" si="99"/>
        <v>70771.852705999991</v>
      </c>
      <c r="AN59" s="6">
        <f t="shared" si="100"/>
        <v>95040.333346999993</v>
      </c>
      <c r="AO59" s="6">
        <f t="shared" si="101"/>
        <v>60233.896384</v>
      </c>
      <c r="AP59" s="6">
        <f t="shared" si="102"/>
        <v>76380.286396999989</v>
      </c>
      <c r="AQ59" s="6">
        <f t="shared" si="103"/>
        <v>54571.474354000005</v>
      </c>
      <c r="AR59" s="6">
        <f t="shared" si="104"/>
        <v>97688.78873</v>
      </c>
    </row>
    <row r="60" spans="1:44" x14ac:dyDescent="0.25">
      <c r="A60" s="58" t="s">
        <v>9</v>
      </c>
      <c r="B60" s="57">
        <f>[1]Fuel!B6</f>
        <v>344.40727700000002</v>
      </c>
      <c r="C60" s="57">
        <f>[1]Fuel!C6</f>
        <v>696.56962899999996</v>
      </c>
      <c r="D60" s="57">
        <f>[1]Fuel!D6</f>
        <v>430.926131</v>
      </c>
      <c r="E60" s="57">
        <f>[1]Fuel!E6</f>
        <v>275.424306</v>
      </c>
      <c r="F60" s="57">
        <f>[1]Fuel!F6</f>
        <v>237.559056</v>
      </c>
      <c r="G60" s="57">
        <f>[1]Fuel!G6</f>
        <v>294.29447099999999</v>
      </c>
      <c r="H60" s="57">
        <f>[1]Fuel!H6</f>
        <v>272.27718099999998</v>
      </c>
      <c r="I60" s="57">
        <f>[1]Fuel!I6</f>
        <v>299.81044099999997</v>
      </c>
      <c r="J60" s="57">
        <f>[1]Fuel!J6</f>
        <v>314.07922799999994</v>
      </c>
      <c r="K60" s="57">
        <f>[1]Fuel!K6</f>
        <v>140.782162</v>
      </c>
      <c r="L60" s="57"/>
      <c r="M60" s="57">
        <f>[1]Fuel!M6</f>
        <v>767.14346499999999</v>
      </c>
      <c r="N60" s="57">
        <f>[1]Fuel!N6</f>
        <v>299.538049</v>
      </c>
      <c r="O60" s="57">
        <f>[1]Fuel!O6</f>
        <v>1304.6902930000001</v>
      </c>
      <c r="P60" s="57">
        <f>[1]Fuel!P6</f>
        <v>2000.6111280000002</v>
      </c>
      <c r="Q60" s="57">
        <f>[1]Fuel!Q6</f>
        <v>1741.09563</v>
      </c>
      <c r="R60" s="57">
        <f>[1]Fuel!R6</f>
        <v>2106.3576870000002</v>
      </c>
      <c r="S60" s="57">
        <f>[1]Fuel!S6</f>
        <v>1560.546509</v>
      </c>
      <c r="T60" s="57">
        <f>[1]Fuel!T6</f>
        <v>2794.1052810000001</v>
      </c>
      <c r="U60" s="57">
        <f>[1]Fuel!U6</f>
        <v>2300.418079</v>
      </c>
      <c r="V60" s="57">
        <f>[1]Fuel!V6</f>
        <v>4029.844196</v>
      </c>
      <c r="X60" s="6">
        <f t="shared" si="85"/>
        <v>-422.73618799999997</v>
      </c>
      <c r="Y60" s="6">
        <f t="shared" si="86"/>
        <v>397.03157999999996</v>
      </c>
      <c r="Z60" s="6">
        <f t="shared" si="87"/>
        <v>-873.76416200000017</v>
      </c>
      <c r="AA60" s="6">
        <f t="shared" si="88"/>
        <v>-1725.1868220000001</v>
      </c>
      <c r="AB60" s="6">
        <f t="shared" si="89"/>
        <v>-1503.536574</v>
      </c>
      <c r="AC60" s="6">
        <f t="shared" si="90"/>
        <v>-1812.0632160000002</v>
      </c>
      <c r="AD60" s="6">
        <f t="shared" si="91"/>
        <v>-1288.2693280000001</v>
      </c>
      <c r="AE60" s="6">
        <f t="shared" si="92"/>
        <v>-2494.29484</v>
      </c>
      <c r="AF60" s="6">
        <f t="shared" si="93"/>
        <v>-1986.338851</v>
      </c>
      <c r="AG60" s="6">
        <f t="shared" si="94"/>
        <v>-3889.062034</v>
      </c>
      <c r="AI60" s="6">
        <f t="shared" si="95"/>
        <v>1111.5507419999999</v>
      </c>
      <c r="AJ60" s="6">
        <f t="shared" si="96"/>
        <v>996.10767799999996</v>
      </c>
      <c r="AK60" s="6">
        <f t="shared" si="97"/>
        <v>1735.6164240000001</v>
      </c>
      <c r="AL60" s="6">
        <f t="shared" si="98"/>
        <v>2276.0354340000004</v>
      </c>
      <c r="AM60" s="6">
        <f t="shared" si="99"/>
        <v>1978.6546860000001</v>
      </c>
      <c r="AN60" s="6">
        <f t="shared" si="100"/>
        <v>2400.6521580000003</v>
      </c>
      <c r="AO60" s="6">
        <f t="shared" si="101"/>
        <v>1832.8236899999999</v>
      </c>
      <c r="AP60" s="6">
        <f t="shared" si="102"/>
        <v>3093.9157220000002</v>
      </c>
      <c r="AQ60" s="6">
        <f t="shared" si="103"/>
        <v>2614.4973070000001</v>
      </c>
      <c r="AR60" s="6">
        <f t="shared" si="104"/>
        <v>4170.6263580000004</v>
      </c>
    </row>
    <row r="61" spans="1:44" x14ac:dyDescent="0.25">
      <c r="A61" s="58" t="s">
        <v>10</v>
      </c>
      <c r="B61" s="57">
        <f>[1]Fuel!B7</f>
        <v>16427.191126999998</v>
      </c>
      <c r="C61" s="57">
        <f>[1]Fuel!C7</f>
        <v>23789.0988</v>
      </c>
      <c r="D61" s="57">
        <f>[1]Fuel!D7</f>
        <v>37657.480713999998</v>
      </c>
      <c r="E61" s="57">
        <f>[1]Fuel!E7</f>
        <v>52736.054081999995</v>
      </c>
      <c r="F61" s="57">
        <f>[1]Fuel!F7</f>
        <v>61080.704776999999</v>
      </c>
      <c r="G61" s="57">
        <f>[1]Fuel!G7</f>
        <v>100577.08006800001</v>
      </c>
      <c r="H61" s="57">
        <f>[1]Fuel!H7</f>
        <v>58849.706330999994</v>
      </c>
      <c r="I61" s="57">
        <f>[1]Fuel!I7</f>
        <v>76943.643979000015</v>
      </c>
      <c r="J61" s="57">
        <f>[1]Fuel!J7</f>
        <v>95005.946443000008</v>
      </c>
      <c r="K61" s="57">
        <f>[1]Fuel!K7</f>
        <v>110073.28487500001</v>
      </c>
      <c r="L61" s="57"/>
      <c r="M61" s="57">
        <f>[1]Fuel!M7</f>
        <v>646.62927200000001</v>
      </c>
      <c r="N61" s="57">
        <f>[1]Fuel!N7</f>
        <v>378.66949399999999</v>
      </c>
      <c r="O61" s="57">
        <f>[1]Fuel!O7</f>
        <v>588.70402100000001</v>
      </c>
      <c r="P61" s="57">
        <f>[1]Fuel!P7</f>
        <v>2402.943659</v>
      </c>
      <c r="Q61" s="57">
        <f>[1]Fuel!Q7</f>
        <v>1728.817454</v>
      </c>
      <c r="R61" s="57">
        <f>[1]Fuel!R7</f>
        <v>1942.3876839999998</v>
      </c>
      <c r="S61" s="57">
        <f>[1]Fuel!S7</f>
        <v>5325.0996879999993</v>
      </c>
      <c r="T61" s="57">
        <f>[1]Fuel!T7</f>
        <v>5318.3065929999993</v>
      </c>
      <c r="U61" s="57">
        <f>[1]Fuel!U7</f>
        <v>3599.3342539999999</v>
      </c>
      <c r="V61" s="57">
        <f>[1]Fuel!V7</f>
        <v>3262.0571439999999</v>
      </c>
      <c r="X61" s="6">
        <f t="shared" si="85"/>
        <v>15780.561854999998</v>
      </c>
      <c r="Y61" s="6">
        <f t="shared" si="86"/>
        <v>23410.429305999998</v>
      </c>
      <c r="Z61" s="6">
        <f t="shared" si="87"/>
        <v>37068.776693</v>
      </c>
      <c r="AA61" s="6">
        <f t="shared" si="88"/>
        <v>50333.110422999998</v>
      </c>
      <c r="AB61" s="6">
        <f t="shared" si="89"/>
        <v>59351.887323000003</v>
      </c>
      <c r="AC61" s="6">
        <f t="shared" si="90"/>
        <v>98634.692384000009</v>
      </c>
      <c r="AD61" s="6">
        <f t="shared" si="91"/>
        <v>53524.606642999992</v>
      </c>
      <c r="AE61" s="6">
        <f t="shared" si="92"/>
        <v>71625.337386000014</v>
      </c>
      <c r="AF61" s="6">
        <f t="shared" si="93"/>
        <v>91406.612189000007</v>
      </c>
      <c r="AG61" s="6">
        <f t="shared" si="94"/>
        <v>106811.22773100001</v>
      </c>
      <c r="AI61" s="6">
        <f t="shared" si="95"/>
        <v>17073.820398999997</v>
      </c>
      <c r="AJ61" s="6">
        <f t="shared" si="96"/>
        <v>24167.768294000001</v>
      </c>
      <c r="AK61" s="6">
        <f t="shared" si="97"/>
        <v>38246.184734999995</v>
      </c>
      <c r="AL61" s="6">
        <f t="shared" si="98"/>
        <v>55138.997740999992</v>
      </c>
      <c r="AM61" s="6">
        <f t="shared" si="99"/>
        <v>62809.522230999995</v>
      </c>
      <c r="AN61" s="6">
        <f t="shared" si="100"/>
        <v>102519.46775200001</v>
      </c>
      <c r="AO61" s="6">
        <f t="shared" si="101"/>
        <v>64174.806018999996</v>
      </c>
      <c r="AP61" s="6">
        <f t="shared" si="102"/>
        <v>82261.950572000016</v>
      </c>
      <c r="AQ61" s="6">
        <f t="shared" si="103"/>
        <v>98605.280697000009</v>
      </c>
      <c r="AR61" s="6">
        <f t="shared" si="104"/>
        <v>113335.34201900002</v>
      </c>
    </row>
    <row r="62" spans="1:44" x14ac:dyDescent="0.25">
      <c r="A62" s="58" t="s">
        <v>11</v>
      </c>
      <c r="B62" s="57">
        <f>[1]Fuel!B8</f>
        <v>24213.129223</v>
      </c>
      <c r="C62" s="57">
        <f>[1]Fuel!C8</f>
        <v>34690.518223999999</v>
      </c>
      <c r="D62" s="57">
        <f>[1]Fuel!D8</f>
        <v>46048.180740000003</v>
      </c>
      <c r="E62" s="57">
        <f>[1]Fuel!E8</f>
        <v>62487.786077999997</v>
      </c>
      <c r="F62" s="57">
        <f>[1]Fuel!F8</f>
        <v>70826.980742</v>
      </c>
      <c r="G62" s="57">
        <f>[1]Fuel!G8</f>
        <v>91279.246492999984</v>
      </c>
      <c r="H62" s="57">
        <f>[1]Fuel!H8</f>
        <v>53062.649783999994</v>
      </c>
      <c r="I62" s="57">
        <f>[1]Fuel!I8</f>
        <v>81429.374433000005</v>
      </c>
      <c r="J62" s="57">
        <f>[1]Fuel!J8</f>
        <v>110291.626118</v>
      </c>
      <c r="K62" s="57">
        <f>[1]Fuel!K8</f>
        <v>111431.792437</v>
      </c>
      <c r="L62" s="57"/>
      <c r="M62" s="57">
        <f>[1]Fuel!M8</f>
        <v>2898.9412899999998</v>
      </c>
      <c r="N62" s="57">
        <f>[1]Fuel!N8</f>
        <v>2972.7220389999998</v>
      </c>
      <c r="O62" s="57">
        <f>[1]Fuel!O8</f>
        <v>4605.3371039999993</v>
      </c>
      <c r="P62" s="57">
        <f>[1]Fuel!P8</f>
        <v>9628.4892979999986</v>
      </c>
      <c r="Q62" s="57">
        <f>[1]Fuel!Q8</f>
        <v>11984.946977000001</v>
      </c>
      <c r="R62" s="57">
        <f>[1]Fuel!R8</f>
        <v>18105.895120999998</v>
      </c>
      <c r="S62" s="57">
        <f>[1]Fuel!S8</f>
        <v>12285.232667999997</v>
      </c>
      <c r="T62" s="57">
        <f>[1]Fuel!T8</f>
        <v>15414.41187</v>
      </c>
      <c r="U62" s="57">
        <f>[1]Fuel!U8</f>
        <v>26464.741661</v>
      </c>
      <c r="V62" s="57">
        <f>[1]Fuel!V8</f>
        <v>25080.470898999996</v>
      </c>
      <c r="X62" s="6">
        <f t="shared" si="85"/>
        <v>21314.187933000001</v>
      </c>
      <c r="Y62" s="6">
        <f t="shared" si="86"/>
        <v>31717.796184999999</v>
      </c>
      <c r="Z62" s="6">
        <f t="shared" si="87"/>
        <v>41442.843636000005</v>
      </c>
      <c r="AA62" s="6">
        <f t="shared" si="88"/>
        <v>52859.296779999997</v>
      </c>
      <c r="AB62" s="6">
        <f t="shared" si="89"/>
        <v>58842.033765</v>
      </c>
      <c r="AC62" s="6">
        <f t="shared" si="90"/>
        <v>73173.35137199999</v>
      </c>
      <c r="AD62" s="6">
        <f t="shared" si="91"/>
        <v>40777.417115999997</v>
      </c>
      <c r="AE62" s="6">
        <f t="shared" si="92"/>
        <v>66014.962563000008</v>
      </c>
      <c r="AF62" s="6">
        <f t="shared" si="93"/>
        <v>83826.884457000007</v>
      </c>
      <c r="AG62" s="6">
        <f t="shared" si="94"/>
        <v>86351.321538000004</v>
      </c>
      <c r="AI62" s="6">
        <f t="shared" si="95"/>
        <v>27112.070512999999</v>
      </c>
      <c r="AJ62" s="6">
        <f t="shared" si="96"/>
        <v>37663.240263</v>
      </c>
      <c r="AK62" s="6">
        <f t="shared" si="97"/>
        <v>50653.517844000002</v>
      </c>
      <c r="AL62" s="6">
        <f t="shared" si="98"/>
        <v>72116.275375999991</v>
      </c>
      <c r="AM62" s="6">
        <f t="shared" si="99"/>
        <v>82811.927718999999</v>
      </c>
      <c r="AN62" s="6">
        <f t="shared" si="100"/>
        <v>109385.14161399998</v>
      </c>
      <c r="AO62" s="6">
        <f t="shared" si="101"/>
        <v>65347.882451999991</v>
      </c>
      <c r="AP62" s="6">
        <f t="shared" si="102"/>
        <v>96843.786303000001</v>
      </c>
      <c r="AQ62" s="6">
        <f t="shared" si="103"/>
        <v>136756.36777899999</v>
      </c>
      <c r="AR62" s="6">
        <f t="shared" si="104"/>
        <v>136512.263336</v>
      </c>
    </row>
    <row r="63" spans="1:44" x14ac:dyDescent="0.25">
      <c r="A63" s="58" t="s">
        <v>12</v>
      </c>
      <c r="B63" s="57">
        <f>[1]Fuel!B9</f>
        <v>2328.3634419999998</v>
      </c>
      <c r="C63" s="57">
        <f>[1]Fuel!C9</f>
        <v>3481.4112139999997</v>
      </c>
      <c r="D63" s="57">
        <f>[1]Fuel!D9</f>
        <v>4972.7060429999992</v>
      </c>
      <c r="E63" s="57">
        <f>[1]Fuel!E9</f>
        <v>5550.0357969999995</v>
      </c>
      <c r="F63" s="57">
        <f>[1]Fuel!F9</f>
        <v>8001.2513529999997</v>
      </c>
      <c r="G63" s="57">
        <f>[1]Fuel!G9</f>
        <v>12315.442243</v>
      </c>
      <c r="H63" s="57">
        <f>[1]Fuel!H9</f>
        <v>7189.9097739999997</v>
      </c>
      <c r="I63" s="57">
        <f>[1]Fuel!I9</f>
        <v>8826.677377</v>
      </c>
      <c r="J63" s="57">
        <f>[1]Fuel!J9</f>
        <v>12866.490527</v>
      </c>
      <c r="K63" s="57">
        <f>[1]Fuel!K9</f>
        <v>12719.886833</v>
      </c>
      <c r="L63" s="57"/>
      <c r="M63" s="57">
        <f>[1]Fuel!M9</f>
        <v>909.31535599999995</v>
      </c>
      <c r="N63" s="57">
        <f>[1]Fuel!N9</f>
        <v>270.31163099999998</v>
      </c>
      <c r="O63" s="57">
        <f>[1]Fuel!O9</f>
        <v>1809.5397470000003</v>
      </c>
      <c r="P63" s="57">
        <f>[1]Fuel!P9</f>
        <v>2803.4397649999996</v>
      </c>
      <c r="Q63" s="57">
        <f>[1]Fuel!Q9</f>
        <v>2348.5331149999997</v>
      </c>
      <c r="R63" s="57">
        <f>[1]Fuel!R9</f>
        <v>1589.1724370000002</v>
      </c>
      <c r="S63" s="57">
        <f>[1]Fuel!S9</f>
        <v>1170.6838970000001</v>
      </c>
      <c r="T63" s="57">
        <f>[1]Fuel!T9</f>
        <v>2050.0331300000003</v>
      </c>
      <c r="U63" s="57">
        <f>[1]Fuel!U9</f>
        <v>1251.5694239999998</v>
      </c>
      <c r="V63" s="57">
        <f>[1]Fuel!V9</f>
        <v>3089.9935809999997</v>
      </c>
      <c r="X63" s="6">
        <f t="shared" si="85"/>
        <v>1419.0480859999998</v>
      </c>
      <c r="Y63" s="6">
        <f t="shared" si="86"/>
        <v>3211.0995829999997</v>
      </c>
      <c r="Z63" s="6">
        <f t="shared" si="87"/>
        <v>3163.166295999999</v>
      </c>
      <c r="AA63" s="6">
        <f t="shared" si="88"/>
        <v>2746.5960319999999</v>
      </c>
      <c r="AB63" s="6">
        <f t="shared" si="89"/>
        <v>5652.7182379999995</v>
      </c>
      <c r="AC63" s="6">
        <f t="shared" si="90"/>
        <v>10726.269806</v>
      </c>
      <c r="AD63" s="6">
        <f t="shared" si="91"/>
        <v>6019.2258769999999</v>
      </c>
      <c r="AE63" s="6">
        <f t="shared" si="92"/>
        <v>6776.6442470000002</v>
      </c>
      <c r="AF63" s="6">
        <f t="shared" si="93"/>
        <v>11614.921103000001</v>
      </c>
      <c r="AG63" s="6">
        <f t="shared" si="94"/>
        <v>9629.8932520000017</v>
      </c>
      <c r="AI63" s="6">
        <f t="shared" si="95"/>
        <v>3237.6787979999999</v>
      </c>
      <c r="AJ63" s="6">
        <f t="shared" si="96"/>
        <v>3751.7228449999998</v>
      </c>
      <c r="AK63" s="6">
        <f t="shared" si="97"/>
        <v>6782.245789999999</v>
      </c>
      <c r="AL63" s="6">
        <f t="shared" si="98"/>
        <v>8353.4755619999996</v>
      </c>
      <c r="AM63" s="6">
        <f t="shared" si="99"/>
        <v>10349.784468</v>
      </c>
      <c r="AN63" s="6">
        <f t="shared" si="100"/>
        <v>13904.614679999999</v>
      </c>
      <c r="AO63" s="6">
        <f t="shared" si="101"/>
        <v>8360.5936710000005</v>
      </c>
      <c r="AP63" s="6">
        <f t="shared" si="102"/>
        <v>10876.710507</v>
      </c>
      <c r="AQ63" s="6">
        <f t="shared" si="103"/>
        <v>14118.059950999999</v>
      </c>
      <c r="AR63" s="6">
        <f t="shared" si="104"/>
        <v>15809.880413999999</v>
      </c>
    </row>
    <row r="64" spans="1:44" x14ac:dyDescent="0.25">
      <c r="A64" s="58" t="s">
        <v>13</v>
      </c>
      <c r="B64" s="57">
        <f>[1]Fuel!B10</f>
        <v>12353.556242000002</v>
      </c>
      <c r="C64" s="57">
        <f>[1]Fuel!C10</f>
        <v>17011.393639999995</v>
      </c>
      <c r="D64" s="57">
        <f>[1]Fuel!D10</f>
        <v>26482.105241000005</v>
      </c>
      <c r="E64" s="57">
        <f>[1]Fuel!E10</f>
        <v>36035.014093999998</v>
      </c>
      <c r="F64" s="57">
        <f>[1]Fuel!F10</f>
        <v>46823.774815999997</v>
      </c>
      <c r="G64" s="57">
        <f>[1]Fuel!G10</f>
        <v>75908.931360000017</v>
      </c>
      <c r="H64" s="57">
        <f>[1]Fuel!H10</f>
        <v>45984.214086999993</v>
      </c>
      <c r="I64" s="57">
        <f>[1]Fuel!I10</f>
        <v>58884.963348000005</v>
      </c>
      <c r="J64" s="57">
        <f>[1]Fuel!J10</f>
        <v>70690.925308999998</v>
      </c>
      <c r="K64" s="57">
        <f>[1]Fuel!K10</f>
        <v>84096.988913000008</v>
      </c>
      <c r="L64" s="57"/>
      <c r="M64" s="57">
        <f>[1]Fuel!M10</f>
        <v>3997.6003110000001</v>
      </c>
      <c r="N64" s="57">
        <f>[1]Fuel!N10</f>
        <v>2120.694982</v>
      </c>
      <c r="O64" s="57">
        <f>[1]Fuel!O10</f>
        <v>6613.1037630000001</v>
      </c>
      <c r="P64" s="57">
        <f>[1]Fuel!P10</f>
        <v>12538.229083999999</v>
      </c>
      <c r="Q64" s="57">
        <f>[1]Fuel!Q10</f>
        <v>7968.7811409999995</v>
      </c>
      <c r="R64" s="57">
        <f>[1]Fuel!R10</f>
        <v>11531.936081000002</v>
      </c>
      <c r="S64" s="57">
        <f>[1]Fuel!S10</f>
        <v>8110.6068060000007</v>
      </c>
      <c r="T64" s="57">
        <f>[1]Fuel!T10</f>
        <v>11465.446026</v>
      </c>
      <c r="U64" s="57">
        <f>[1]Fuel!U10</f>
        <v>14404.338107</v>
      </c>
      <c r="V64" s="57">
        <f>[1]Fuel!V10</f>
        <v>18239.929569</v>
      </c>
      <c r="X64" s="6">
        <f t="shared" si="85"/>
        <v>8355.9559310000022</v>
      </c>
      <c r="Y64" s="6">
        <f t="shared" si="86"/>
        <v>14890.698657999994</v>
      </c>
      <c r="Z64" s="6">
        <f t="shared" si="87"/>
        <v>19869.001478000006</v>
      </c>
      <c r="AA64" s="6">
        <f t="shared" si="88"/>
        <v>23496.78501</v>
      </c>
      <c r="AB64" s="6">
        <f t="shared" si="89"/>
        <v>38854.993674999998</v>
      </c>
      <c r="AC64" s="6">
        <f t="shared" si="90"/>
        <v>64376.995279000017</v>
      </c>
      <c r="AD64" s="6">
        <f t="shared" si="91"/>
        <v>37873.60728099999</v>
      </c>
      <c r="AE64" s="6">
        <f t="shared" si="92"/>
        <v>47419.517322000007</v>
      </c>
      <c r="AF64" s="6">
        <f t="shared" si="93"/>
        <v>56286.587201999995</v>
      </c>
      <c r="AG64" s="6">
        <f t="shared" si="94"/>
        <v>65857.059344000008</v>
      </c>
      <c r="AI64" s="6">
        <f t="shared" si="95"/>
        <v>16351.156553000003</v>
      </c>
      <c r="AJ64" s="6">
        <f t="shared" si="96"/>
        <v>19132.088621999996</v>
      </c>
      <c r="AK64" s="6">
        <f t="shared" si="97"/>
        <v>33095.209004000004</v>
      </c>
      <c r="AL64" s="6">
        <f t="shared" si="98"/>
        <v>48573.243177999997</v>
      </c>
      <c r="AM64" s="6">
        <f t="shared" si="99"/>
        <v>54792.555956999997</v>
      </c>
      <c r="AN64" s="6">
        <f t="shared" si="100"/>
        <v>87440.867441000024</v>
      </c>
      <c r="AO64" s="6">
        <f t="shared" si="101"/>
        <v>54094.820892999996</v>
      </c>
      <c r="AP64" s="6">
        <f t="shared" si="102"/>
        <v>70350.40937400001</v>
      </c>
      <c r="AQ64" s="6">
        <f t="shared" si="103"/>
        <v>85095.263416000002</v>
      </c>
      <c r="AR64" s="6">
        <f t="shared" si="104"/>
        <v>102336.91848200001</v>
      </c>
    </row>
    <row r="65" spans="1:44" x14ac:dyDescent="0.25">
      <c r="A65" s="58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</row>
    <row r="66" spans="1:44" s="32" customFormat="1" x14ac:dyDescent="0.25">
      <c r="A66" s="56" t="s">
        <v>21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</row>
    <row r="67" spans="1:44" s="33" customFormat="1" x14ac:dyDescent="0.25">
      <c r="A67" s="58"/>
      <c r="B67" s="59" t="s">
        <v>63</v>
      </c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 t="s">
        <v>64</v>
      </c>
      <c r="N67" s="59"/>
      <c r="O67" s="59"/>
      <c r="P67" s="59"/>
      <c r="Q67" s="59"/>
      <c r="R67" s="59"/>
      <c r="S67" s="59"/>
      <c r="T67" s="59"/>
      <c r="U67" s="59"/>
      <c r="V67" s="59"/>
      <c r="X67" s="33" t="s">
        <v>3</v>
      </c>
      <c r="AI67" s="33" t="s">
        <v>4</v>
      </c>
    </row>
    <row r="68" spans="1:44" s="33" customFormat="1" x14ac:dyDescent="0.25">
      <c r="A68" s="58"/>
      <c r="B68" s="59">
        <v>2003</v>
      </c>
      <c r="C68" s="59">
        <v>2004</v>
      </c>
      <c r="D68" s="59">
        <v>2005</v>
      </c>
      <c r="E68" s="59">
        <v>2006</v>
      </c>
      <c r="F68" s="59">
        <v>2007</v>
      </c>
      <c r="G68" s="59">
        <v>2008</v>
      </c>
      <c r="H68" s="59">
        <v>2009</v>
      </c>
      <c r="I68" s="59">
        <v>2010</v>
      </c>
      <c r="J68" s="59">
        <v>2011</v>
      </c>
      <c r="K68" s="59">
        <v>2012</v>
      </c>
      <c r="L68" s="59"/>
      <c r="M68" s="59">
        <v>2003</v>
      </c>
      <c r="N68" s="59">
        <v>2004</v>
      </c>
      <c r="O68" s="59">
        <v>2005</v>
      </c>
      <c r="P68" s="59">
        <v>2006</v>
      </c>
      <c r="Q68" s="59">
        <v>2007</v>
      </c>
      <c r="R68" s="59">
        <v>2008</v>
      </c>
      <c r="S68" s="59">
        <v>2009</v>
      </c>
      <c r="T68" s="59">
        <v>2010</v>
      </c>
      <c r="U68" s="59">
        <v>2011</v>
      </c>
      <c r="V68" s="59">
        <v>2012</v>
      </c>
      <c r="X68" s="33">
        <f t="shared" ref="X68:AR68" si="105">B68</f>
        <v>2003</v>
      </c>
      <c r="Y68" s="33">
        <f t="shared" si="105"/>
        <v>2004</v>
      </c>
      <c r="Z68" s="33">
        <f t="shared" si="105"/>
        <v>2005</v>
      </c>
      <c r="AA68" s="33">
        <f t="shared" si="105"/>
        <v>2006</v>
      </c>
      <c r="AB68" s="33">
        <f t="shared" si="105"/>
        <v>2007</v>
      </c>
      <c r="AC68" s="33">
        <f t="shared" si="105"/>
        <v>2008</v>
      </c>
      <c r="AD68" s="33">
        <f t="shared" si="105"/>
        <v>2009</v>
      </c>
      <c r="AE68" s="33">
        <f t="shared" si="105"/>
        <v>2010</v>
      </c>
      <c r="AF68" s="33">
        <f t="shared" si="105"/>
        <v>2011</v>
      </c>
      <c r="AG68" s="33">
        <f t="shared" si="105"/>
        <v>2012</v>
      </c>
      <c r="AH68" s="33">
        <f t="shared" si="105"/>
        <v>0</v>
      </c>
      <c r="AI68" s="33">
        <f t="shared" si="105"/>
        <v>2003</v>
      </c>
      <c r="AJ68" s="33">
        <f t="shared" si="105"/>
        <v>2004</v>
      </c>
      <c r="AK68" s="33">
        <f t="shared" si="105"/>
        <v>2005</v>
      </c>
      <c r="AL68" s="33">
        <f t="shared" si="105"/>
        <v>2006</v>
      </c>
      <c r="AM68" s="33">
        <f t="shared" si="105"/>
        <v>2007</v>
      </c>
      <c r="AN68" s="33">
        <f t="shared" si="105"/>
        <v>2008</v>
      </c>
      <c r="AO68" s="33">
        <f t="shared" si="105"/>
        <v>2009</v>
      </c>
      <c r="AP68" s="33">
        <f t="shared" si="105"/>
        <v>2010</v>
      </c>
      <c r="AQ68" s="33">
        <f t="shared" si="105"/>
        <v>2011</v>
      </c>
      <c r="AR68" s="33">
        <f t="shared" si="105"/>
        <v>2012</v>
      </c>
    </row>
    <row r="69" spans="1:44" x14ac:dyDescent="0.25">
      <c r="A69" s="58" t="s">
        <v>5</v>
      </c>
      <c r="B69" s="57">
        <f>[1]World!B29</f>
        <v>5132715.8983690003</v>
      </c>
      <c r="C69" s="57">
        <f>[1]World!C29</f>
        <v>6166252.1566009996</v>
      </c>
      <c r="D69" s="57">
        <f>[1]World!D29</f>
        <v>6829145.5680940002</v>
      </c>
      <c r="E69" s="57">
        <f>[1]World!E29</f>
        <v>7758062.2597299991</v>
      </c>
      <c r="F69" s="57">
        <f>[1]World!F29</f>
        <v>8885742.590016</v>
      </c>
      <c r="G69" s="57">
        <f>[1]World!G29</f>
        <v>9726409.8345560003</v>
      </c>
      <c r="H69" s="57">
        <f>[1]World!H29</f>
        <v>7674544.8253970006</v>
      </c>
      <c r="I69" s="57">
        <f>[1]World!I29</f>
        <v>9173568.5855829995</v>
      </c>
      <c r="J69" s="57">
        <f>[1]World!J29</f>
        <v>10493872.727056999</v>
      </c>
      <c r="K69" s="57">
        <f>[1]World!K29</f>
        <v>11020589.869414</v>
      </c>
      <c r="L69" s="57"/>
      <c r="M69" s="57">
        <f>[1]World!M29</f>
        <v>5467368.6487969998</v>
      </c>
      <c r="N69" s="57">
        <f>[1]World!N29</f>
        <v>6562134.3441099999</v>
      </c>
      <c r="O69" s="57">
        <f>[1]World!O29</f>
        <v>7213186.6127010006</v>
      </c>
      <c r="P69" s="57">
        <f>[1]World!P29</f>
        <v>8153380.3767670002</v>
      </c>
      <c r="Q69" s="57">
        <f>[1]World!Q29</f>
        <v>9343936.1760090012</v>
      </c>
      <c r="R69" s="57">
        <f>[1]World!R29</f>
        <v>10190270.811743001</v>
      </c>
      <c r="S69" s="57">
        <f>[1]World!S29</f>
        <v>8091148.1049619997</v>
      </c>
      <c r="T69" s="57">
        <f>[1]World!T29</f>
        <v>9738177.4020099994</v>
      </c>
      <c r="U69" s="57">
        <f>[1]World!U29</f>
        <v>10910092.644361001</v>
      </c>
      <c r="V69" s="57">
        <f>[1]World!V29</f>
        <v>10730566.645742001</v>
      </c>
      <c r="X69" s="6">
        <f t="shared" ref="X69:X77" si="106">B69-M69</f>
        <v>-334652.75042799953</v>
      </c>
      <c r="Y69" s="6">
        <f t="shared" ref="Y69:Y77" si="107">C69-N69</f>
        <v>-395882.1875090003</v>
      </c>
      <c r="Z69" s="6">
        <f t="shared" ref="Z69:Z77" si="108">D69-O69</f>
        <v>-384041.04460700043</v>
      </c>
      <c r="AA69" s="6">
        <f t="shared" ref="AA69:AA77" si="109">E69-P69</f>
        <v>-395318.11703700107</v>
      </c>
      <c r="AB69" s="6">
        <f t="shared" ref="AB69:AB77" si="110">F69-Q69</f>
        <v>-458193.58599300124</v>
      </c>
      <c r="AC69" s="6">
        <f t="shared" ref="AC69:AC77" si="111">G69-R69</f>
        <v>-463860.97718700022</v>
      </c>
      <c r="AD69" s="6">
        <f t="shared" ref="AD69:AD77" si="112">H69-S69</f>
        <v>-416603.27956499904</v>
      </c>
      <c r="AE69" s="6">
        <f t="shared" ref="AE69:AE77" si="113">I69-T69</f>
        <v>-564608.81642699987</v>
      </c>
      <c r="AF69" s="6">
        <f t="shared" ref="AF69:AF77" si="114">J69-U69</f>
        <v>-416219.91730400175</v>
      </c>
      <c r="AG69" s="6">
        <f t="shared" ref="AG69:AG77" si="115">K69-V69</f>
        <v>290023.22367199883</v>
      </c>
      <c r="AI69" s="6">
        <f t="shared" ref="AI69:AI77" si="116">B69+M69</f>
        <v>10600084.547166001</v>
      </c>
      <c r="AJ69" s="6">
        <f t="shared" ref="AJ69:AJ77" si="117">C69+N69</f>
        <v>12728386.500711</v>
      </c>
      <c r="AK69" s="6">
        <f t="shared" ref="AK69:AK77" si="118">D69+O69</f>
        <v>14042332.180795001</v>
      </c>
      <c r="AL69" s="6">
        <f t="shared" ref="AL69:AL77" si="119">E69+P69</f>
        <v>15911442.636496998</v>
      </c>
      <c r="AM69" s="6">
        <f t="shared" ref="AM69:AM77" si="120">F69+Q69</f>
        <v>18229678.766024999</v>
      </c>
      <c r="AN69" s="6">
        <f t="shared" ref="AN69:AN77" si="121">G69+R69</f>
        <v>19916680.646299001</v>
      </c>
      <c r="AO69" s="6">
        <f t="shared" ref="AO69:AO77" si="122">H69+S69</f>
        <v>15765692.930359</v>
      </c>
      <c r="AP69" s="6">
        <f t="shared" ref="AP69:AP77" si="123">I69+T69</f>
        <v>18911745.987592999</v>
      </c>
      <c r="AQ69" s="6">
        <f t="shared" ref="AQ69:AQ77" si="124">J69+U69</f>
        <v>21403965.371417999</v>
      </c>
      <c r="AR69" s="6">
        <f t="shared" ref="AR69:AR77" si="125">K69+V69</f>
        <v>21751156.515156001</v>
      </c>
    </row>
    <row r="70" spans="1:44" x14ac:dyDescent="0.25">
      <c r="A70" s="60" t="s">
        <v>6</v>
      </c>
      <c r="B70" s="57">
        <f>[1]Mani!B3</f>
        <v>52262.629475000002</v>
      </c>
      <c r="C70" s="57">
        <f>[1]Mani!C3</f>
        <v>63115.710939000004</v>
      </c>
      <c r="D70" s="57">
        <f>[1]Mani!D3</f>
        <v>68063.987141999998</v>
      </c>
      <c r="E70" s="57">
        <f>[1]Mani!E3</f>
        <v>74857.450226999994</v>
      </c>
      <c r="F70" s="57">
        <f>[1]Mani!F3</f>
        <v>89917.593892000004</v>
      </c>
      <c r="G70" s="57">
        <f>[1]Mani!G3</f>
        <v>103624.39290199999</v>
      </c>
      <c r="H70" s="57">
        <f>[1]Mani!H3</f>
        <v>79549.86486300001</v>
      </c>
      <c r="I70" s="57">
        <f>[1]Mani!I3</f>
        <v>95109.882900000011</v>
      </c>
      <c r="J70" s="57">
        <f>[1]Mani!J3</f>
        <v>105351.33289300001</v>
      </c>
      <c r="K70" s="57">
        <f>[1]Mani!K3</f>
        <v>96536.016761000006</v>
      </c>
      <c r="L70" s="57"/>
      <c r="M70" s="57">
        <f>[1]Mani!M3</f>
        <v>111892.26875800001</v>
      </c>
      <c r="N70" s="57">
        <f>[1]Mani!N3</f>
        <v>139575.077823</v>
      </c>
      <c r="O70" s="57">
        <f>[1]Mani!O3</f>
        <v>163685.14798100002</v>
      </c>
      <c r="P70" s="57">
        <f>[1]Mani!P3</f>
        <v>192270.429627</v>
      </c>
      <c r="Q70" s="57">
        <f>[1]Mani!Q3</f>
        <v>237728.39121399997</v>
      </c>
      <c r="R70" s="57">
        <f>[1]Mani!R3</f>
        <v>292278.15484899998</v>
      </c>
      <c r="S70" s="57">
        <f>[1]Mani!S3</f>
        <v>259805.18642899999</v>
      </c>
      <c r="T70" s="57">
        <f>[1]Mani!T3</f>
        <v>289458.23498400004</v>
      </c>
      <c r="U70" s="57">
        <f>[1]Mani!U3</f>
        <v>318661.47434299998</v>
      </c>
      <c r="V70" s="57">
        <f>[1]Mani!V3</f>
        <v>333178.92290000001</v>
      </c>
      <c r="X70" s="6">
        <f t="shared" si="106"/>
        <v>-59629.639283000004</v>
      </c>
      <c r="Y70" s="6">
        <f t="shared" si="107"/>
        <v>-76459.366883999988</v>
      </c>
      <c r="Z70" s="6">
        <f t="shared" si="108"/>
        <v>-95621.160839000018</v>
      </c>
      <c r="AA70" s="6">
        <f t="shared" si="109"/>
        <v>-117412.97940000001</v>
      </c>
      <c r="AB70" s="6">
        <f t="shared" si="110"/>
        <v>-147810.79732199997</v>
      </c>
      <c r="AC70" s="6">
        <f t="shared" si="111"/>
        <v>-188653.76194699999</v>
      </c>
      <c r="AD70" s="6">
        <f t="shared" si="112"/>
        <v>-180255.321566</v>
      </c>
      <c r="AE70" s="6">
        <f t="shared" si="113"/>
        <v>-194348.35208400001</v>
      </c>
      <c r="AF70" s="6">
        <f t="shared" si="114"/>
        <v>-213310.14144999997</v>
      </c>
      <c r="AG70" s="6">
        <f t="shared" si="115"/>
        <v>-236642.906139</v>
      </c>
      <c r="AI70" s="6">
        <f t="shared" si="116"/>
        <v>164154.89823300001</v>
      </c>
      <c r="AJ70" s="6">
        <f t="shared" si="117"/>
        <v>202690.78876200001</v>
      </c>
      <c r="AK70" s="6">
        <f t="shared" si="118"/>
        <v>231749.13512300001</v>
      </c>
      <c r="AL70" s="6">
        <f t="shared" si="119"/>
        <v>267127.879854</v>
      </c>
      <c r="AM70" s="6">
        <f t="shared" si="120"/>
        <v>327645.98510599998</v>
      </c>
      <c r="AN70" s="6">
        <f t="shared" si="121"/>
        <v>395902.54775099998</v>
      </c>
      <c r="AO70" s="6">
        <f t="shared" si="122"/>
        <v>339355.05129199999</v>
      </c>
      <c r="AP70" s="6">
        <f t="shared" si="123"/>
        <v>384568.11788400006</v>
      </c>
      <c r="AQ70" s="6">
        <f t="shared" si="124"/>
        <v>424012.80723599996</v>
      </c>
      <c r="AR70" s="6">
        <f t="shared" si="125"/>
        <v>429714.93966100004</v>
      </c>
    </row>
    <row r="71" spans="1:44" x14ac:dyDescent="0.25">
      <c r="A71" s="58" t="s">
        <v>7</v>
      </c>
      <c r="B71" s="57">
        <f>[1]Mani!B4</f>
        <v>21625.668297</v>
      </c>
      <c r="C71" s="57">
        <f>[1]Mani!C4</f>
        <v>25812.110370999999</v>
      </c>
      <c r="D71" s="57">
        <f>[1]Mani!D4</f>
        <v>27581.698186999998</v>
      </c>
      <c r="E71" s="57">
        <f>[1]Mani!E4</f>
        <v>31847.902304999996</v>
      </c>
      <c r="F71" s="57">
        <f>[1]Mani!F4</f>
        <v>38904.922896999989</v>
      </c>
      <c r="G71" s="57">
        <f>[1]Mani!G4</f>
        <v>45797.439855000004</v>
      </c>
      <c r="H71" s="57">
        <f>[1]Mani!H4</f>
        <v>35208.993242999997</v>
      </c>
      <c r="I71" s="57">
        <f>[1]Mani!I4</f>
        <v>41640.904894000007</v>
      </c>
      <c r="J71" s="57">
        <f>[1]Mani!J4</f>
        <v>45498.205227999999</v>
      </c>
      <c r="K71" s="57">
        <f>[1]Mani!K4</f>
        <v>43524.191197</v>
      </c>
      <c r="L71" s="57"/>
      <c r="M71" s="57">
        <f>[1]Mani!M4</f>
        <v>60572.839546999989</v>
      </c>
      <c r="N71" s="57">
        <f>[1]Mani!N4</f>
        <v>71935.378733999998</v>
      </c>
      <c r="O71" s="57">
        <f>[1]Mani!O4</f>
        <v>84050.877036999984</v>
      </c>
      <c r="P71" s="57">
        <f>[1]Mani!P4</f>
        <v>98927.353912999984</v>
      </c>
      <c r="Q71" s="57">
        <f>[1]Mani!Q4</f>
        <v>124780.38699599999</v>
      </c>
      <c r="R71" s="57">
        <f>[1]Mani!R4</f>
        <v>157127.60650299999</v>
      </c>
      <c r="S71" s="57">
        <f>[1]Mani!S4</f>
        <v>142979.67975499999</v>
      </c>
      <c r="T71" s="57">
        <f>[1]Mani!T4</f>
        <v>156956.24711599998</v>
      </c>
      <c r="U71" s="57">
        <f>[1]Mani!U4</f>
        <v>168223.02193399996</v>
      </c>
      <c r="V71" s="57">
        <f>[1]Mani!V4</f>
        <v>175505.42715299991</v>
      </c>
      <c r="X71" s="6">
        <f t="shared" si="106"/>
        <v>-38947.171249999985</v>
      </c>
      <c r="Y71" s="6">
        <f t="shared" si="107"/>
        <v>-46123.268362999996</v>
      </c>
      <c r="Z71" s="6">
        <f t="shared" si="108"/>
        <v>-56469.178849999982</v>
      </c>
      <c r="AA71" s="6">
        <f t="shared" si="109"/>
        <v>-67079.451607999988</v>
      </c>
      <c r="AB71" s="6">
        <f t="shared" si="110"/>
        <v>-85875.464099000004</v>
      </c>
      <c r="AC71" s="6">
        <f t="shared" si="111"/>
        <v>-111330.16664799998</v>
      </c>
      <c r="AD71" s="6">
        <f t="shared" si="112"/>
        <v>-107770.68651199999</v>
      </c>
      <c r="AE71" s="6">
        <f t="shared" si="113"/>
        <v>-115315.34222199998</v>
      </c>
      <c r="AF71" s="6">
        <f t="shared" si="114"/>
        <v>-122724.81670599995</v>
      </c>
      <c r="AG71" s="6">
        <f t="shared" si="115"/>
        <v>-131981.2359559999</v>
      </c>
      <c r="AI71" s="6">
        <f t="shared" si="116"/>
        <v>82198.507843999992</v>
      </c>
      <c r="AJ71" s="6">
        <f t="shared" si="117"/>
        <v>97747.489105000001</v>
      </c>
      <c r="AK71" s="6">
        <f t="shared" si="118"/>
        <v>111632.57522399999</v>
      </c>
      <c r="AL71" s="6">
        <f t="shared" si="119"/>
        <v>130775.25621799998</v>
      </c>
      <c r="AM71" s="6">
        <f t="shared" si="120"/>
        <v>163685.30989299997</v>
      </c>
      <c r="AN71" s="6">
        <f t="shared" si="121"/>
        <v>202925.04635799999</v>
      </c>
      <c r="AO71" s="6">
        <f t="shared" si="122"/>
        <v>178188.67299799999</v>
      </c>
      <c r="AP71" s="6">
        <f t="shared" si="123"/>
        <v>198597.15200999999</v>
      </c>
      <c r="AQ71" s="6">
        <f t="shared" si="124"/>
        <v>213721.22716199997</v>
      </c>
      <c r="AR71" s="6">
        <f t="shared" si="125"/>
        <v>219029.61834999992</v>
      </c>
    </row>
    <row r="72" spans="1:44" x14ac:dyDescent="0.25">
      <c r="A72" s="58" t="s">
        <v>8</v>
      </c>
      <c r="B72" s="57">
        <f>[1]Mani!B5</f>
        <v>8734.2099350000008</v>
      </c>
      <c r="C72" s="57">
        <f>[1]Mani!C5</f>
        <v>10826.283923000001</v>
      </c>
      <c r="D72" s="57">
        <f>[1]Mani!D5</f>
        <v>11870.421131999999</v>
      </c>
      <c r="E72" s="57">
        <f>[1]Mani!E5</f>
        <v>14298.853975000005</v>
      </c>
      <c r="F72" s="57">
        <f>[1]Mani!F5</f>
        <v>16599.872926999997</v>
      </c>
      <c r="G72" s="57">
        <f>[1]Mani!G5</f>
        <v>19227.876598000003</v>
      </c>
      <c r="H72" s="57">
        <f>[1]Mani!H5</f>
        <v>14734.368780000003</v>
      </c>
      <c r="I72" s="57">
        <f>[1]Mani!I5</f>
        <v>17603.166343999997</v>
      </c>
      <c r="J72" s="57">
        <f>[1]Mani!J5</f>
        <v>18122.355557999996</v>
      </c>
      <c r="K72" s="57">
        <f>[1]Mani!K5</f>
        <v>17603.215759999999</v>
      </c>
      <c r="L72" s="57"/>
      <c r="M72" s="57">
        <f>[1]Mani!M5</f>
        <v>26947.267448999999</v>
      </c>
      <c r="N72" s="57">
        <f>[1]Mani!N5</f>
        <v>34050.965741000007</v>
      </c>
      <c r="O72" s="57">
        <f>[1]Mani!O5</f>
        <v>41302.741538000017</v>
      </c>
      <c r="P72" s="57">
        <f>[1]Mani!P5</f>
        <v>49214.872861999997</v>
      </c>
      <c r="Q72" s="57">
        <f>[1]Mani!Q5</f>
        <v>60873.350027999986</v>
      </c>
      <c r="R72" s="57">
        <f>[1]Mani!R5</f>
        <v>77031.504685999986</v>
      </c>
      <c r="S72" s="57">
        <f>[1]Mani!S5</f>
        <v>74999.25224999999</v>
      </c>
      <c r="T72" s="57">
        <f>[1]Mani!T5</f>
        <v>80301.472919000007</v>
      </c>
      <c r="U72" s="57">
        <f>[1]Mani!U5</f>
        <v>73500.525998000012</v>
      </c>
      <c r="V72" s="57">
        <f>[1]Mani!V5</f>
        <v>87932.136620999998</v>
      </c>
      <c r="X72" s="6">
        <f t="shared" si="106"/>
        <v>-18213.057514</v>
      </c>
      <c r="Y72" s="6">
        <f t="shared" si="107"/>
        <v>-23224.681818000005</v>
      </c>
      <c r="Z72" s="6">
        <f t="shared" si="108"/>
        <v>-29432.320406000017</v>
      </c>
      <c r="AA72" s="6">
        <f t="shared" si="109"/>
        <v>-34916.018886999991</v>
      </c>
      <c r="AB72" s="6">
        <f t="shared" si="110"/>
        <v>-44273.477100999989</v>
      </c>
      <c r="AC72" s="6">
        <f t="shared" si="111"/>
        <v>-57803.628087999983</v>
      </c>
      <c r="AD72" s="6">
        <f t="shared" si="112"/>
        <v>-60264.883469999986</v>
      </c>
      <c r="AE72" s="6">
        <f t="shared" si="113"/>
        <v>-62698.30657500001</v>
      </c>
      <c r="AF72" s="6">
        <f t="shared" si="114"/>
        <v>-55378.170440000016</v>
      </c>
      <c r="AG72" s="6">
        <f t="shared" si="115"/>
        <v>-70328.920860999991</v>
      </c>
      <c r="AI72" s="6">
        <f t="shared" si="116"/>
        <v>35681.477383999998</v>
      </c>
      <c r="AJ72" s="6">
        <f t="shared" si="117"/>
        <v>44877.24966400001</v>
      </c>
      <c r="AK72" s="6">
        <f t="shared" si="118"/>
        <v>53173.16267000002</v>
      </c>
      <c r="AL72" s="6">
        <f t="shared" si="119"/>
        <v>63513.726837000002</v>
      </c>
      <c r="AM72" s="6">
        <f t="shared" si="120"/>
        <v>77473.222954999976</v>
      </c>
      <c r="AN72" s="6">
        <f t="shared" si="121"/>
        <v>96259.381283999988</v>
      </c>
      <c r="AO72" s="6">
        <f t="shared" si="122"/>
        <v>89733.621029999995</v>
      </c>
      <c r="AP72" s="6">
        <f t="shared" si="123"/>
        <v>97904.639263000005</v>
      </c>
      <c r="AQ72" s="6">
        <f t="shared" si="124"/>
        <v>91622.881556000008</v>
      </c>
      <c r="AR72" s="6">
        <f t="shared" si="125"/>
        <v>105535.352381</v>
      </c>
    </row>
    <row r="73" spans="1:44" x14ac:dyDescent="0.25">
      <c r="A73" s="58" t="s">
        <v>9</v>
      </c>
      <c r="B73" s="57">
        <f>[1]Mani!B6</f>
        <v>852.56824999999992</v>
      </c>
      <c r="C73" s="57">
        <f>[1]Mani!C6</f>
        <v>1031.230683</v>
      </c>
      <c r="D73" s="57">
        <f>[1]Mani!D6</f>
        <v>1154.4782989999999</v>
      </c>
      <c r="E73" s="57">
        <f>[1]Mani!E6</f>
        <v>1319.2191479999999</v>
      </c>
      <c r="F73" s="57">
        <f>[1]Mani!F6</f>
        <v>1481.34097</v>
      </c>
      <c r="G73" s="57">
        <f>[1]Mani!G6</f>
        <v>2236.0192439999996</v>
      </c>
      <c r="H73" s="57">
        <f>[1]Mani!H6</f>
        <v>1753.6953639999999</v>
      </c>
      <c r="I73" s="57">
        <f>[1]Mani!I6</f>
        <v>1564.6311340000002</v>
      </c>
      <c r="J73" s="57">
        <f>[1]Mani!J6</f>
        <v>2068.9665989999999</v>
      </c>
      <c r="K73" s="57">
        <f>[1]Mani!K6</f>
        <v>2304.0407320000004</v>
      </c>
      <c r="L73" s="57"/>
      <c r="M73" s="57">
        <f>[1]Mani!M6</f>
        <v>4299.6303160000007</v>
      </c>
      <c r="N73" s="57">
        <f>[1]Mani!N6</f>
        <v>5540.2242509999996</v>
      </c>
      <c r="O73" s="57">
        <f>[1]Mani!O6</f>
        <v>6945.6337609999991</v>
      </c>
      <c r="P73" s="57">
        <f>[1]Mani!P6</f>
        <v>8138.2007940000012</v>
      </c>
      <c r="Q73" s="57">
        <f>[1]Mani!Q6</f>
        <v>10780.738982000001</v>
      </c>
      <c r="R73" s="57">
        <f>[1]Mani!R6</f>
        <v>13276.999635000002</v>
      </c>
      <c r="S73" s="57">
        <f>[1]Mani!S6</f>
        <v>12312.420367999999</v>
      </c>
      <c r="T73" s="57">
        <f>[1]Mani!T6</f>
        <v>14378.896042000002</v>
      </c>
      <c r="U73" s="57">
        <f>[1]Mani!U6</f>
        <v>16949.484122000002</v>
      </c>
      <c r="V73" s="57">
        <f>[1]Mani!V6</f>
        <v>18392.401800000003</v>
      </c>
      <c r="X73" s="6">
        <f t="shared" si="106"/>
        <v>-3447.0620660000009</v>
      </c>
      <c r="Y73" s="6">
        <f t="shared" si="107"/>
        <v>-4508.9935679999999</v>
      </c>
      <c r="Z73" s="6">
        <f t="shared" si="108"/>
        <v>-5791.1554619999988</v>
      </c>
      <c r="AA73" s="6">
        <f t="shared" si="109"/>
        <v>-6818.9816460000011</v>
      </c>
      <c r="AB73" s="6">
        <f t="shared" si="110"/>
        <v>-9299.3980120000015</v>
      </c>
      <c r="AC73" s="6">
        <f t="shared" si="111"/>
        <v>-11040.980391000003</v>
      </c>
      <c r="AD73" s="6">
        <f t="shared" si="112"/>
        <v>-10558.725004</v>
      </c>
      <c r="AE73" s="6">
        <f t="shared" si="113"/>
        <v>-12814.264908000001</v>
      </c>
      <c r="AF73" s="6">
        <f t="shared" si="114"/>
        <v>-14880.517523000002</v>
      </c>
      <c r="AG73" s="6">
        <f t="shared" si="115"/>
        <v>-16088.361068000002</v>
      </c>
      <c r="AI73" s="6">
        <f t="shared" si="116"/>
        <v>5152.1985660000009</v>
      </c>
      <c r="AJ73" s="6">
        <f t="shared" si="117"/>
        <v>6571.4549339999994</v>
      </c>
      <c r="AK73" s="6">
        <f t="shared" si="118"/>
        <v>8100.1120599999995</v>
      </c>
      <c r="AL73" s="6">
        <f t="shared" si="119"/>
        <v>9457.4199420000004</v>
      </c>
      <c r="AM73" s="6">
        <f t="shared" si="120"/>
        <v>12262.079952</v>
      </c>
      <c r="AN73" s="6">
        <f t="shared" si="121"/>
        <v>15513.018879000001</v>
      </c>
      <c r="AO73" s="6">
        <f t="shared" si="122"/>
        <v>14066.115731999998</v>
      </c>
      <c r="AP73" s="6">
        <f t="shared" si="123"/>
        <v>15943.527176000003</v>
      </c>
      <c r="AQ73" s="6">
        <f t="shared" si="124"/>
        <v>19018.450721000001</v>
      </c>
      <c r="AR73" s="6">
        <f t="shared" si="125"/>
        <v>20696.442532000005</v>
      </c>
    </row>
    <row r="74" spans="1:44" x14ac:dyDescent="0.25">
      <c r="A74" s="58" t="s">
        <v>10</v>
      </c>
      <c r="B74" s="57">
        <f>[1]Mani!B7</f>
        <v>1436.6644849999998</v>
      </c>
      <c r="C74" s="57">
        <f>[1]Mani!C7</f>
        <v>1418.3335520000001</v>
      </c>
      <c r="D74" s="57">
        <f>[1]Mani!D7</f>
        <v>2078.2067510000002</v>
      </c>
      <c r="E74" s="57">
        <f>[1]Mani!E7</f>
        <v>1847.6914610000001</v>
      </c>
      <c r="F74" s="57">
        <f>[1]Mani!F7</f>
        <v>3486.1623199999999</v>
      </c>
      <c r="G74" s="57">
        <f>[1]Mani!G7</f>
        <v>3726.8178990000001</v>
      </c>
      <c r="H74" s="57">
        <f>[1]Mani!H7</f>
        <v>3086.3562449999999</v>
      </c>
      <c r="I74" s="57">
        <f>[1]Mani!I7</f>
        <v>3483.9821090000005</v>
      </c>
      <c r="J74" s="57">
        <f>[1]Mani!J7</f>
        <v>2235.5223530000003</v>
      </c>
      <c r="K74" s="57">
        <f>[1]Mani!K7</f>
        <v>2448.9840209999998</v>
      </c>
      <c r="L74" s="57"/>
      <c r="M74" s="57">
        <f>[1]Mani!M7</f>
        <v>7530.4553169999999</v>
      </c>
      <c r="N74" s="57">
        <f>[1]Mani!N7</f>
        <v>9832.8799019999988</v>
      </c>
      <c r="O74" s="57">
        <f>[1]Mani!O7</f>
        <v>11760.421611999998</v>
      </c>
      <c r="P74" s="57">
        <f>[1]Mani!P7</f>
        <v>15880.695973000002</v>
      </c>
      <c r="Q74" s="57">
        <f>[1]Mani!Q7</f>
        <v>19836.084837000002</v>
      </c>
      <c r="R74" s="57">
        <f>[1]Mani!R7</f>
        <v>27865.030233000001</v>
      </c>
      <c r="S74" s="57">
        <f>[1]Mani!S7</f>
        <v>24930.130522000003</v>
      </c>
      <c r="T74" s="57">
        <f>[1]Mani!T7</f>
        <v>24356.576384</v>
      </c>
      <c r="U74" s="57">
        <f>[1]Mani!U7</f>
        <v>25707.635943000001</v>
      </c>
      <c r="V74" s="57">
        <f>[1]Mani!V7</f>
        <v>29511.728391999997</v>
      </c>
      <c r="X74" s="6">
        <f t="shared" si="106"/>
        <v>-6093.7908320000006</v>
      </c>
      <c r="Y74" s="6">
        <f t="shared" si="107"/>
        <v>-8414.5463499999987</v>
      </c>
      <c r="Z74" s="6">
        <f t="shared" si="108"/>
        <v>-9682.2148609999986</v>
      </c>
      <c r="AA74" s="6">
        <f t="shared" si="109"/>
        <v>-14033.004512000001</v>
      </c>
      <c r="AB74" s="6">
        <f t="shared" si="110"/>
        <v>-16349.922517000003</v>
      </c>
      <c r="AC74" s="6">
        <f t="shared" si="111"/>
        <v>-24138.212334</v>
      </c>
      <c r="AD74" s="6">
        <f t="shared" si="112"/>
        <v>-21843.774277000004</v>
      </c>
      <c r="AE74" s="6">
        <f t="shared" si="113"/>
        <v>-20872.594274999999</v>
      </c>
      <c r="AF74" s="6">
        <f t="shared" si="114"/>
        <v>-23472.113590000001</v>
      </c>
      <c r="AG74" s="6">
        <f t="shared" si="115"/>
        <v>-27062.744370999997</v>
      </c>
      <c r="AI74" s="6">
        <f t="shared" si="116"/>
        <v>8967.1198019999993</v>
      </c>
      <c r="AJ74" s="6">
        <f t="shared" si="117"/>
        <v>11251.213453999999</v>
      </c>
      <c r="AK74" s="6">
        <f t="shared" si="118"/>
        <v>13838.628362999998</v>
      </c>
      <c r="AL74" s="6">
        <f t="shared" si="119"/>
        <v>17728.387434</v>
      </c>
      <c r="AM74" s="6">
        <f t="shared" si="120"/>
        <v>23322.247157000002</v>
      </c>
      <c r="AN74" s="6">
        <f t="shared" si="121"/>
        <v>31591.848132000003</v>
      </c>
      <c r="AO74" s="6">
        <f t="shared" si="122"/>
        <v>28016.486767000002</v>
      </c>
      <c r="AP74" s="6">
        <f t="shared" si="123"/>
        <v>27840.558493</v>
      </c>
      <c r="AQ74" s="6">
        <f t="shared" si="124"/>
        <v>27943.158296000001</v>
      </c>
      <c r="AR74" s="6">
        <f t="shared" si="125"/>
        <v>31960.712412999997</v>
      </c>
    </row>
    <row r="75" spans="1:44" x14ac:dyDescent="0.25">
      <c r="A75" s="58" t="s">
        <v>11</v>
      </c>
      <c r="B75" s="57">
        <f>[1]Mani!B8</f>
        <v>2703.7657649999996</v>
      </c>
      <c r="C75" s="57">
        <f>[1]Mani!C8</f>
        <v>2981.6200949999998</v>
      </c>
      <c r="D75" s="57">
        <f>[1]Mani!D8</f>
        <v>3469.7499110000003</v>
      </c>
      <c r="E75" s="57">
        <f>[1]Mani!E8</f>
        <v>3423.1772539999997</v>
      </c>
      <c r="F75" s="57">
        <f>[1]Mani!F8</f>
        <v>4626.0890650000001</v>
      </c>
      <c r="G75" s="57">
        <f>[1]Mani!G8</f>
        <v>4085.6812760000003</v>
      </c>
      <c r="H75" s="57">
        <f>[1]Mani!H8</f>
        <v>3453.3268819999998</v>
      </c>
      <c r="I75" s="57">
        <f>[1]Mani!I8</f>
        <v>3808.22703</v>
      </c>
      <c r="J75" s="57">
        <f>[1]Mani!J8</f>
        <v>4060.7030390000004</v>
      </c>
      <c r="K75" s="57">
        <f>[1]Mani!K8</f>
        <v>3610.1128430000008</v>
      </c>
      <c r="L75" s="57"/>
      <c r="M75" s="57">
        <f>[1]Mani!M8</f>
        <v>22358.746823999998</v>
      </c>
      <c r="N75" s="57">
        <f>[1]Mani!N8</f>
        <v>25075.620821999997</v>
      </c>
      <c r="O75" s="57">
        <f>[1]Mani!O8</f>
        <v>29564.942677999999</v>
      </c>
      <c r="P75" s="57">
        <f>[1]Mani!P8</f>
        <v>35264.120591999999</v>
      </c>
      <c r="Q75" s="57">
        <f>[1]Mani!Q8</f>
        <v>45515.595423999992</v>
      </c>
      <c r="R75" s="57">
        <f>[1]Mani!R8</f>
        <v>58825.14809499999</v>
      </c>
      <c r="S75" s="57">
        <f>[1]Mani!S8</f>
        <v>51555.259249999996</v>
      </c>
      <c r="T75" s="57">
        <f>[1]Mani!T8</f>
        <v>58918.041956000001</v>
      </c>
      <c r="U75" s="57">
        <f>[1]Mani!U8</f>
        <v>76610.365218999985</v>
      </c>
      <c r="V75" s="57">
        <f>[1]Mani!V8</f>
        <v>71785.189670000007</v>
      </c>
      <c r="X75" s="6">
        <f t="shared" si="106"/>
        <v>-19654.981058999998</v>
      </c>
      <c r="Y75" s="6">
        <f t="shared" si="107"/>
        <v>-22094.000726999999</v>
      </c>
      <c r="Z75" s="6">
        <f t="shared" si="108"/>
        <v>-26095.192767</v>
      </c>
      <c r="AA75" s="6">
        <f t="shared" si="109"/>
        <v>-31840.943338000001</v>
      </c>
      <c r="AB75" s="6">
        <f t="shared" si="110"/>
        <v>-40889.506358999992</v>
      </c>
      <c r="AC75" s="6">
        <f t="shared" si="111"/>
        <v>-54739.466818999987</v>
      </c>
      <c r="AD75" s="6">
        <f t="shared" si="112"/>
        <v>-48101.932367999994</v>
      </c>
      <c r="AE75" s="6">
        <f t="shared" si="113"/>
        <v>-55109.814925999999</v>
      </c>
      <c r="AF75" s="6">
        <f t="shared" si="114"/>
        <v>-72549.662179999985</v>
      </c>
      <c r="AG75" s="6">
        <f t="shared" si="115"/>
        <v>-68175.076827000012</v>
      </c>
      <c r="AI75" s="6">
        <f t="shared" si="116"/>
        <v>25062.512588999998</v>
      </c>
      <c r="AJ75" s="6">
        <f t="shared" si="117"/>
        <v>28057.240916999996</v>
      </c>
      <c r="AK75" s="6">
        <f t="shared" si="118"/>
        <v>33034.692588999998</v>
      </c>
      <c r="AL75" s="6">
        <f t="shared" si="119"/>
        <v>38687.297846000001</v>
      </c>
      <c r="AM75" s="6">
        <f t="shared" si="120"/>
        <v>50141.684488999992</v>
      </c>
      <c r="AN75" s="6">
        <f t="shared" si="121"/>
        <v>62910.829370999993</v>
      </c>
      <c r="AO75" s="6">
        <f t="shared" si="122"/>
        <v>55008.586131999997</v>
      </c>
      <c r="AP75" s="6">
        <f t="shared" si="123"/>
        <v>62726.268986000003</v>
      </c>
      <c r="AQ75" s="6">
        <f t="shared" si="124"/>
        <v>80671.068257999985</v>
      </c>
      <c r="AR75" s="6">
        <f t="shared" si="125"/>
        <v>75395.302513000002</v>
      </c>
    </row>
    <row r="76" spans="1:44" x14ac:dyDescent="0.25">
      <c r="A76" s="58" t="s">
        <v>12</v>
      </c>
      <c r="B76" s="57">
        <f>[1]Mani!B9</f>
        <v>876.70809399999996</v>
      </c>
      <c r="C76" s="57">
        <f>[1]Mani!C9</f>
        <v>983.02254900000003</v>
      </c>
      <c r="D76" s="57">
        <f>[1]Mani!D9</f>
        <v>1153.1803149999998</v>
      </c>
      <c r="E76" s="57">
        <f>[1]Mani!E9</f>
        <v>1413.9135479999998</v>
      </c>
      <c r="F76" s="57">
        <f>[1]Mani!F9</f>
        <v>1478.2991399999999</v>
      </c>
      <c r="G76" s="57">
        <f>[1]Mani!G9</f>
        <v>2121.2919330000004</v>
      </c>
      <c r="H76" s="57">
        <f>[1]Mani!H9</f>
        <v>1621.1217380000003</v>
      </c>
      <c r="I76" s="57">
        <f>[1]Mani!I9</f>
        <v>1462.6700890000002</v>
      </c>
      <c r="J76" s="57">
        <f>[1]Mani!J9</f>
        <v>2053.8510300000003</v>
      </c>
      <c r="K76" s="57">
        <f>[1]Mani!K9</f>
        <v>2266.387373</v>
      </c>
      <c r="L76" s="57"/>
      <c r="M76" s="57">
        <f>[1]Mani!M9</f>
        <v>6490.745954</v>
      </c>
      <c r="N76" s="57">
        <f>[1]Mani!N9</f>
        <v>8587.0579119999984</v>
      </c>
      <c r="O76" s="57">
        <f>[1]Mani!O9</f>
        <v>11899.561048</v>
      </c>
      <c r="P76" s="57">
        <f>[1]Mani!P9</f>
        <v>13566.923863</v>
      </c>
      <c r="Q76" s="57">
        <f>[1]Mani!Q9</f>
        <v>15737.817734999999</v>
      </c>
      <c r="R76" s="57">
        <f>[1]Mani!R9</f>
        <v>18581.959060999998</v>
      </c>
      <c r="S76" s="57">
        <f>[1]Mani!S9</f>
        <v>17605.245370999997</v>
      </c>
      <c r="T76" s="57">
        <f>[1]Mani!T9</f>
        <v>19181.058960999999</v>
      </c>
      <c r="U76" s="57">
        <f>[1]Mani!U9</f>
        <v>21391.922315</v>
      </c>
      <c r="V76" s="57">
        <f>[1]Mani!V9</f>
        <v>24102.891842000001</v>
      </c>
      <c r="X76" s="6">
        <f t="shared" si="106"/>
        <v>-5614.0378600000004</v>
      </c>
      <c r="Y76" s="6">
        <f t="shared" si="107"/>
        <v>-7604.0353629999981</v>
      </c>
      <c r="Z76" s="6">
        <f t="shared" si="108"/>
        <v>-10746.380733</v>
      </c>
      <c r="AA76" s="6">
        <f t="shared" si="109"/>
        <v>-12153.010315</v>
      </c>
      <c r="AB76" s="6">
        <f t="shared" si="110"/>
        <v>-14259.518595</v>
      </c>
      <c r="AC76" s="6">
        <f t="shared" si="111"/>
        <v>-16460.667127999997</v>
      </c>
      <c r="AD76" s="6">
        <f t="shared" si="112"/>
        <v>-15984.123632999997</v>
      </c>
      <c r="AE76" s="6">
        <f t="shared" si="113"/>
        <v>-17718.388872</v>
      </c>
      <c r="AF76" s="6">
        <f t="shared" si="114"/>
        <v>-19338.071284999998</v>
      </c>
      <c r="AG76" s="6">
        <f t="shared" si="115"/>
        <v>-21836.504469</v>
      </c>
      <c r="AI76" s="6">
        <f t="shared" si="116"/>
        <v>7367.4540479999996</v>
      </c>
      <c r="AJ76" s="6">
        <f t="shared" si="117"/>
        <v>9570.0804609999977</v>
      </c>
      <c r="AK76" s="6">
        <f t="shared" si="118"/>
        <v>13052.741362999999</v>
      </c>
      <c r="AL76" s="6">
        <f t="shared" si="119"/>
        <v>14980.837411</v>
      </c>
      <c r="AM76" s="6">
        <f t="shared" si="120"/>
        <v>17216.116875</v>
      </c>
      <c r="AN76" s="6">
        <f t="shared" si="121"/>
        <v>20703.250993999998</v>
      </c>
      <c r="AO76" s="6">
        <f t="shared" si="122"/>
        <v>19226.367108999999</v>
      </c>
      <c r="AP76" s="6">
        <f t="shared" si="123"/>
        <v>20643.729049999998</v>
      </c>
      <c r="AQ76" s="6">
        <f t="shared" si="124"/>
        <v>23445.773345000001</v>
      </c>
      <c r="AR76" s="6">
        <f t="shared" si="125"/>
        <v>26369.279215000002</v>
      </c>
    </row>
    <row r="77" spans="1:44" x14ac:dyDescent="0.25">
      <c r="A77" s="58" t="s">
        <v>13</v>
      </c>
      <c r="B77" s="57">
        <f>[1]Mani!B10</f>
        <v>29569.202934999998</v>
      </c>
      <c r="C77" s="57">
        <f>[1]Mani!C10</f>
        <v>36082.036455999994</v>
      </c>
      <c r="D77" s="57">
        <f>[1]Mani!D10</f>
        <v>38841.04587699999</v>
      </c>
      <c r="E77" s="57">
        <f>[1]Mani!E10</f>
        <v>41546.364155999996</v>
      </c>
      <c r="F77" s="57">
        <f>[1]Mani!F10</f>
        <v>48759.896313000005</v>
      </c>
      <c r="G77" s="57">
        <f>[1]Mani!G10</f>
        <v>54594.015078999997</v>
      </c>
      <c r="H77" s="57">
        <f>[1]Mani!H10</f>
        <v>41685.330141000006</v>
      </c>
      <c r="I77" s="57">
        <f>[1]Mani!I10</f>
        <v>50535.410600000003</v>
      </c>
      <c r="J77" s="57">
        <f>[1]Mani!J10</f>
        <v>57489.398562000009</v>
      </c>
      <c r="K77" s="57">
        <f>[1]Mani!K10</f>
        <v>50683.562331999994</v>
      </c>
      <c r="L77" s="57"/>
      <c r="M77" s="57">
        <f>[1]Mani!M10</f>
        <v>35458.751196999998</v>
      </c>
      <c r="N77" s="57">
        <f>[1]Mani!N10</f>
        <v>47725.206398999995</v>
      </c>
      <c r="O77" s="57">
        <f>[1]Mani!O10</f>
        <v>56145.409584000001</v>
      </c>
      <c r="P77" s="57">
        <f>[1]Mani!P10</f>
        <v>68256.457757000011</v>
      </c>
      <c r="Q77" s="57">
        <f>[1]Mani!Q10</f>
        <v>80025.580230999985</v>
      </c>
      <c r="R77" s="57">
        <f>[1]Mani!R10</f>
        <v>92151.727901999999</v>
      </c>
      <c r="S77" s="57">
        <f>[1]Mani!S10</f>
        <v>74797.580430000016</v>
      </c>
      <c r="T77" s="57">
        <f>[1]Mani!T10</f>
        <v>89550.441326</v>
      </c>
      <c r="U77" s="57">
        <f>[1]Mani!U10</f>
        <v>105132.873359</v>
      </c>
      <c r="V77" s="57">
        <f>[1]Mani!V10</f>
        <v>112296.54246099998</v>
      </c>
      <c r="X77" s="6">
        <f t="shared" si="106"/>
        <v>-5889.5482620000002</v>
      </c>
      <c r="Y77" s="6">
        <f t="shared" si="107"/>
        <v>-11643.169943000001</v>
      </c>
      <c r="Z77" s="6">
        <f t="shared" si="108"/>
        <v>-17304.363707000011</v>
      </c>
      <c r="AA77" s="6">
        <f t="shared" si="109"/>
        <v>-26710.093601000015</v>
      </c>
      <c r="AB77" s="6">
        <f t="shared" si="110"/>
        <v>-31265.683917999981</v>
      </c>
      <c r="AC77" s="6">
        <f t="shared" si="111"/>
        <v>-37557.712823000002</v>
      </c>
      <c r="AD77" s="6">
        <f t="shared" si="112"/>
        <v>-33112.250289000011</v>
      </c>
      <c r="AE77" s="6">
        <f t="shared" si="113"/>
        <v>-39015.030725999997</v>
      </c>
      <c r="AF77" s="6">
        <f t="shared" si="114"/>
        <v>-47643.474796999995</v>
      </c>
      <c r="AG77" s="6">
        <f t="shared" si="115"/>
        <v>-61612.980128999981</v>
      </c>
      <c r="AI77" s="6">
        <f t="shared" si="116"/>
        <v>65027.954131999999</v>
      </c>
      <c r="AJ77" s="6">
        <f t="shared" si="117"/>
        <v>83807.24285499999</v>
      </c>
      <c r="AK77" s="6">
        <f t="shared" si="118"/>
        <v>94986.45546099999</v>
      </c>
      <c r="AL77" s="6">
        <f t="shared" si="119"/>
        <v>109802.82191300001</v>
      </c>
      <c r="AM77" s="6">
        <f t="shared" si="120"/>
        <v>128785.47654399999</v>
      </c>
      <c r="AN77" s="6">
        <f t="shared" si="121"/>
        <v>146745.74298099999</v>
      </c>
      <c r="AO77" s="6">
        <f t="shared" si="122"/>
        <v>116482.91057100001</v>
      </c>
      <c r="AP77" s="6">
        <f t="shared" si="123"/>
        <v>140085.851926</v>
      </c>
      <c r="AQ77" s="6">
        <f t="shared" si="124"/>
        <v>162622.27192100001</v>
      </c>
      <c r="AR77" s="6">
        <f t="shared" si="125"/>
        <v>162980.10479299998</v>
      </c>
    </row>
    <row r="78" spans="1:44" x14ac:dyDescent="0.25">
      <c r="A78" s="58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</row>
    <row r="79" spans="1:44" s="32" customFormat="1" x14ac:dyDescent="0.25">
      <c r="A79" s="56" t="s">
        <v>18</v>
      </c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</row>
    <row r="80" spans="1:44" s="33" customFormat="1" x14ac:dyDescent="0.25">
      <c r="A80" s="58"/>
      <c r="B80" s="59" t="s">
        <v>63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 t="s">
        <v>64</v>
      </c>
      <c r="N80" s="59"/>
      <c r="O80" s="59"/>
      <c r="P80" s="59"/>
      <c r="Q80" s="59"/>
      <c r="R80" s="59"/>
      <c r="S80" s="59"/>
      <c r="T80" s="59"/>
      <c r="U80" s="59"/>
      <c r="V80" s="59"/>
      <c r="X80" s="33" t="s">
        <v>3</v>
      </c>
      <c r="AI80" s="33" t="s">
        <v>4</v>
      </c>
    </row>
    <row r="81" spans="1:44" s="33" customFormat="1" x14ac:dyDescent="0.25">
      <c r="A81" s="58"/>
      <c r="B81" s="59">
        <v>2003</v>
      </c>
      <c r="C81" s="59">
        <v>2004</v>
      </c>
      <c r="D81" s="59">
        <v>2005</v>
      </c>
      <c r="E81" s="59">
        <v>2006</v>
      </c>
      <c r="F81" s="59">
        <v>2007</v>
      </c>
      <c r="G81" s="59">
        <v>2008</v>
      </c>
      <c r="H81" s="59">
        <v>2009</v>
      </c>
      <c r="I81" s="59">
        <v>2010</v>
      </c>
      <c r="J81" s="59">
        <v>2011</v>
      </c>
      <c r="K81" s="59">
        <v>2012</v>
      </c>
      <c r="L81" s="59"/>
      <c r="M81" s="59">
        <v>2003</v>
      </c>
      <c r="N81" s="59">
        <v>2004</v>
      </c>
      <c r="O81" s="59">
        <v>2005</v>
      </c>
      <c r="P81" s="59">
        <v>2006</v>
      </c>
      <c r="Q81" s="59">
        <v>2007</v>
      </c>
      <c r="R81" s="59">
        <v>2008</v>
      </c>
      <c r="S81" s="59">
        <v>2009</v>
      </c>
      <c r="T81" s="59">
        <v>2010</v>
      </c>
      <c r="U81" s="59">
        <v>2011</v>
      </c>
      <c r="V81" s="59">
        <v>2012</v>
      </c>
      <c r="X81" s="33">
        <f t="shared" ref="X81:AR81" si="126">B81</f>
        <v>2003</v>
      </c>
      <c r="Y81" s="33">
        <f t="shared" si="126"/>
        <v>2004</v>
      </c>
      <c r="Z81" s="33">
        <f t="shared" si="126"/>
        <v>2005</v>
      </c>
      <c r="AA81" s="33">
        <f t="shared" si="126"/>
        <v>2006</v>
      </c>
      <c r="AB81" s="33">
        <f t="shared" si="126"/>
        <v>2007</v>
      </c>
      <c r="AC81" s="33">
        <f t="shared" si="126"/>
        <v>2008</v>
      </c>
      <c r="AD81" s="33">
        <f t="shared" si="126"/>
        <v>2009</v>
      </c>
      <c r="AE81" s="33">
        <f t="shared" si="126"/>
        <v>2010</v>
      </c>
      <c r="AF81" s="33">
        <f t="shared" si="126"/>
        <v>2011</v>
      </c>
      <c r="AG81" s="33">
        <f t="shared" si="126"/>
        <v>2012</v>
      </c>
      <c r="AH81" s="33">
        <f t="shared" si="126"/>
        <v>0</v>
      </c>
      <c r="AI81" s="33">
        <f t="shared" si="126"/>
        <v>2003</v>
      </c>
      <c r="AJ81" s="33">
        <f t="shared" si="126"/>
        <v>2004</v>
      </c>
      <c r="AK81" s="33">
        <f t="shared" si="126"/>
        <v>2005</v>
      </c>
      <c r="AL81" s="33">
        <f t="shared" si="126"/>
        <v>2006</v>
      </c>
      <c r="AM81" s="33">
        <f t="shared" si="126"/>
        <v>2007</v>
      </c>
      <c r="AN81" s="33">
        <f t="shared" si="126"/>
        <v>2008</v>
      </c>
      <c r="AO81" s="33">
        <f t="shared" si="126"/>
        <v>2009</v>
      </c>
      <c r="AP81" s="33">
        <f t="shared" si="126"/>
        <v>2010</v>
      </c>
      <c r="AQ81" s="33">
        <f t="shared" si="126"/>
        <v>2011</v>
      </c>
      <c r="AR81" s="33">
        <f t="shared" si="126"/>
        <v>2012</v>
      </c>
    </row>
    <row r="82" spans="1:44" x14ac:dyDescent="0.25">
      <c r="A82" s="58" t="s">
        <v>5</v>
      </c>
      <c r="B82" s="57">
        <f>[1]World!B30</f>
        <v>2708659.4951709998</v>
      </c>
      <c r="C82" s="57">
        <f>[1]World!C30</f>
        <v>3241425.4129809998</v>
      </c>
      <c r="D82" s="57">
        <f>[1]World!D30</f>
        <v>3565421.9202700001</v>
      </c>
      <c r="E82" s="57">
        <f>[1]World!E30</f>
        <v>4081562.5757960002</v>
      </c>
      <c r="F82" s="57">
        <f>[1]World!F30</f>
        <v>4615611.2846649997</v>
      </c>
      <c r="G82" s="57">
        <f>[1]World!G30</f>
        <v>4965629.248989</v>
      </c>
      <c r="H82" s="57">
        <f>[1]World!H30</f>
        <v>3816012.9046120001</v>
      </c>
      <c r="I82" s="57">
        <f>[1]World!I30</f>
        <v>4636620.4535790002</v>
      </c>
      <c r="J82" s="57">
        <f>[1]World!J30</f>
        <v>5218158.1951120002</v>
      </c>
      <c r="K82" s="57">
        <f>[1]World!K30</f>
        <v>5637853.8705000002</v>
      </c>
      <c r="L82" s="57"/>
      <c r="M82" s="57">
        <f>[1]World!M30</f>
        <v>2837731.0707340003</v>
      </c>
      <c r="N82" s="57">
        <f>[1]World!N30</f>
        <v>3417278.3116490003</v>
      </c>
      <c r="O82" s="57">
        <f>[1]World!O30</f>
        <v>3746858.6360650002</v>
      </c>
      <c r="P82" s="57">
        <f>[1]World!P30</f>
        <v>4267392.5919329999</v>
      </c>
      <c r="Q82" s="57">
        <f>[1]World!Q30</f>
        <v>4823920.0243469998</v>
      </c>
      <c r="R82" s="57">
        <f>[1]World!R30</f>
        <v>5168919.651974</v>
      </c>
      <c r="S82" s="57">
        <f>[1]World!S30</f>
        <v>4050133.9437969998</v>
      </c>
      <c r="T82" s="57">
        <f>[1]World!T30</f>
        <v>4964399.8416870004</v>
      </c>
      <c r="U82" s="57">
        <f>[1]World!U30</f>
        <v>5490896.2175369998</v>
      </c>
      <c r="V82" s="57">
        <f>[1]World!V30</f>
        <v>5365071.1448999997</v>
      </c>
      <c r="X82" s="6">
        <f t="shared" ref="X82:X90" si="127">B82-M82</f>
        <v>-129071.57556300052</v>
      </c>
      <c r="Y82" s="6">
        <f t="shared" ref="Y82:Y90" si="128">C82-N82</f>
        <v>-175852.89866800047</v>
      </c>
      <c r="Z82" s="6">
        <f t="shared" ref="Z82:Z90" si="129">D82-O82</f>
        <v>-181436.71579500008</v>
      </c>
      <c r="AA82" s="6">
        <f t="shared" ref="AA82:AA90" si="130">E82-P82</f>
        <v>-185830.01613699971</v>
      </c>
      <c r="AB82" s="6">
        <f t="shared" ref="AB82:AB90" si="131">F82-Q82</f>
        <v>-208308.73968200013</v>
      </c>
      <c r="AC82" s="6">
        <f t="shared" ref="AC82:AC90" si="132">G82-R82</f>
        <v>-203290.40298500005</v>
      </c>
      <c r="AD82" s="6">
        <f t="shared" ref="AD82:AD90" si="133">H82-S82</f>
        <v>-234121.03918499965</v>
      </c>
      <c r="AE82" s="6">
        <f t="shared" ref="AE82:AE90" si="134">I82-T82</f>
        <v>-327779.38810800016</v>
      </c>
      <c r="AF82" s="6">
        <f t="shared" ref="AF82:AF90" si="135">J82-U82</f>
        <v>-272738.02242499962</v>
      </c>
      <c r="AG82" s="6">
        <f t="shared" ref="AG82:AG90" si="136">K82-V82</f>
        <v>272782.72560000047</v>
      </c>
      <c r="AI82" s="6">
        <f t="shared" ref="AI82:AI90" si="137">B82+M82</f>
        <v>5546390.5659050001</v>
      </c>
      <c r="AJ82" s="6">
        <f t="shared" ref="AJ82:AJ90" si="138">C82+N82</f>
        <v>6658703.7246300001</v>
      </c>
      <c r="AK82" s="6">
        <f t="shared" ref="AK82:AK90" si="139">D82+O82</f>
        <v>7312280.5563350003</v>
      </c>
      <c r="AL82" s="6">
        <f t="shared" ref="AL82:AL90" si="140">E82+P82</f>
        <v>8348955.1677289996</v>
      </c>
      <c r="AM82" s="6">
        <f t="shared" ref="AM82:AM90" si="141">F82+Q82</f>
        <v>9439531.3090119995</v>
      </c>
      <c r="AN82" s="6">
        <f t="shared" ref="AN82:AN90" si="142">G82+R82</f>
        <v>10134548.900963001</v>
      </c>
      <c r="AO82" s="6">
        <f t="shared" ref="AO82:AO90" si="143">H82+S82</f>
        <v>7866146.8484089999</v>
      </c>
      <c r="AP82" s="6">
        <f t="shared" ref="AP82:AP90" si="144">I82+T82</f>
        <v>9601020.2952660006</v>
      </c>
      <c r="AQ82" s="6">
        <f t="shared" ref="AQ82:AQ90" si="145">J82+U82</f>
        <v>10709054.412649</v>
      </c>
      <c r="AR82" s="6">
        <f t="shared" ref="AR82:AR90" si="146">K82+V82</f>
        <v>11002925.0154</v>
      </c>
    </row>
    <row r="83" spans="1:44" x14ac:dyDescent="0.25">
      <c r="A83" s="60" t="s">
        <v>6</v>
      </c>
      <c r="B83" s="57">
        <f>[1]Mach!B3</f>
        <v>13310.460525</v>
      </c>
      <c r="C83" s="57">
        <f>[1]Mach!C3</f>
        <v>15883.267742</v>
      </c>
      <c r="D83" s="57">
        <f>[1]Mach!D3</f>
        <v>17613.248611000003</v>
      </c>
      <c r="E83" s="57">
        <f>[1]Mach!E3</f>
        <v>20863.297925999999</v>
      </c>
      <c r="F83" s="57">
        <f>[1]Mach!F3</f>
        <v>26113.414492</v>
      </c>
      <c r="G83" s="57">
        <f>[1]Mach!G3</f>
        <v>29649.783359000001</v>
      </c>
      <c r="H83" s="57">
        <f>[1]Mach!H3</f>
        <v>25248.888394999998</v>
      </c>
      <c r="I83" s="57">
        <f>[1]Mach!I3</f>
        <v>29196.566070999997</v>
      </c>
      <c r="J83" s="57">
        <f>[1]Mach!J3</f>
        <v>31213.805000999997</v>
      </c>
      <c r="K83" s="57">
        <f>[1]Mach!K3</f>
        <v>29158.634618</v>
      </c>
      <c r="L83" s="57"/>
      <c r="M83" s="57">
        <f>[1]Mach!M3</f>
        <v>56872.440093999998</v>
      </c>
      <c r="N83" s="57">
        <f>[1]Mach!N3</f>
        <v>72695.401797999992</v>
      </c>
      <c r="O83" s="57">
        <f>[1]Mach!O3</f>
        <v>86714.125985999999</v>
      </c>
      <c r="P83" s="57">
        <f>[1]Mach!P3</f>
        <v>100612.53626899999</v>
      </c>
      <c r="Q83" s="57">
        <f>[1]Mach!Q3</f>
        <v>123238.10385699999</v>
      </c>
      <c r="R83" s="57">
        <f>[1]Mach!R3</f>
        <v>153829.17284599997</v>
      </c>
      <c r="S83" s="57">
        <f>[1]Mach!S3</f>
        <v>132118.73785400001</v>
      </c>
      <c r="T83" s="57">
        <f>[1]Mach!T3</f>
        <v>147804.96138999998</v>
      </c>
      <c r="U83" s="57">
        <f>[1]Mach!U3</f>
        <v>161388.11073500002</v>
      </c>
      <c r="V83" s="57">
        <f>[1]Mach!V3</f>
        <v>161710.91512599998</v>
      </c>
      <c r="X83" s="6">
        <f t="shared" si="127"/>
        <v>-43561.979568999996</v>
      </c>
      <c r="Y83" s="6">
        <f t="shared" si="128"/>
        <v>-56812.134055999995</v>
      </c>
      <c r="Z83" s="6">
        <f t="shared" si="129"/>
        <v>-69100.877374999996</v>
      </c>
      <c r="AA83" s="6">
        <f t="shared" si="130"/>
        <v>-79749.23834299999</v>
      </c>
      <c r="AB83" s="6">
        <f t="shared" si="131"/>
        <v>-97124.689364999998</v>
      </c>
      <c r="AC83" s="6">
        <f t="shared" si="132"/>
        <v>-124179.38948699998</v>
      </c>
      <c r="AD83" s="6">
        <f t="shared" si="133"/>
        <v>-106869.849459</v>
      </c>
      <c r="AE83" s="6">
        <f t="shared" si="134"/>
        <v>-118608.39531899999</v>
      </c>
      <c r="AF83" s="6">
        <f t="shared" si="135"/>
        <v>-130174.30573400002</v>
      </c>
      <c r="AG83" s="6">
        <f t="shared" si="136"/>
        <v>-132552.28050799997</v>
      </c>
      <c r="AI83" s="6">
        <f t="shared" si="137"/>
        <v>70182.900618999993</v>
      </c>
      <c r="AJ83" s="6">
        <f t="shared" si="138"/>
        <v>88578.669539999988</v>
      </c>
      <c r="AK83" s="6">
        <f t="shared" si="139"/>
        <v>104327.374597</v>
      </c>
      <c r="AL83" s="6">
        <f t="shared" si="140"/>
        <v>121475.83419499999</v>
      </c>
      <c r="AM83" s="6">
        <f t="shared" si="141"/>
        <v>149351.51834899999</v>
      </c>
      <c r="AN83" s="6">
        <f t="shared" si="142"/>
        <v>183478.95620499997</v>
      </c>
      <c r="AO83" s="6">
        <f t="shared" si="143"/>
        <v>157367.62624899999</v>
      </c>
      <c r="AP83" s="6">
        <f t="shared" si="144"/>
        <v>177001.52746099999</v>
      </c>
      <c r="AQ83" s="6">
        <f t="shared" si="145"/>
        <v>192601.91573600002</v>
      </c>
      <c r="AR83" s="6">
        <f t="shared" si="146"/>
        <v>190869.54974399999</v>
      </c>
    </row>
    <row r="84" spans="1:44" x14ac:dyDescent="0.25">
      <c r="A84" s="58" t="s">
        <v>7</v>
      </c>
      <c r="B84" s="57">
        <f>[1]Mach!B4</f>
        <v>4605.3539680000004</v>
      </c>
      <c r="C84" s="57">
        <f>[1]Mach!C4</f>
        <v>5857.0572430000002</v>
      </c>
      <c r="D84" s="57">
        <f>[1]Mach!D4</f>
        <v>6766.2155270000003</v>
      </c>
      <c r="E84" s="57">
        <f>[1]Mach!E4</f>
        <v>8301.2046860000009</v>
      </c>
      <c r="F84" s="57">
        <f>[1]Mach!F4</f>
        <v>9986.716038999999</v>
      </c>
      <c r="G84" s="57">
        <f>[1]Mach!G4</f>
        <v>10578.79306</v>
      </c>
      <c r="H84" s="57">
        <f>[1]Mach!H4</f>
        <v>9411.6241469999986</v>
      </c>
      <c r="I84" s="57">
        <f>[1]Mach!I4</f>
        <v>11109.484501999999</v>
      </c>
      <c r="J84" s="57">
        <f>[1]Mach!J4</f>
        <v>12323.539306999999</v>
      </c>
      <c r="K84" s="57">
        <f>[1]Mach!K4</f>
        <v>11861.506641</v>
      </c>
      <c r="L84" s="57"/>
      <c r="M84" s="57">
        <f>[1]Mach!M4</f>
        <v>28724.647357000002</v>
      </c>
      <c r="N84" s="57">
        <f>[1]Mach!N4</f>
        <v>34727.486420999994</v>
      </c>
      <c r="O84" s="57">
        <f>[1]Mach!O4</f>
        <v>40634.000678000011</v>
      </c>
      <c r="P84" s="57">
        <f>[1]Mach!P4</f>
        <v>49377.178936999997</v>
      </c>
      <c r="Q84" s="57">
        <f>[1]Mach!Q4</f>
        <v>61681.597067999995</v>
      </c>
      <c r="R84" s="57">
        <f>[1]Mach!R4</f>
        <v>80382.065595000007</v>
      </c>
      <c r="S84" s="57">
        <f>[1]Mach!S4</f>
        <v>72008.152240000025</v>
      </c>
      <c r="T84" s="57">
        <f>[1]Mach!T4</f>
        <v>79122.963502999992</v>
      </c>
      <c r="U84" s="57">
        <f>[1]Mach!U4</f>
        <v>83678.193125000005</v>
      </c>
      <c r="V84" s="57">
        <f>[1]Mach!V4</f>
        <v>80848.260017000008</v>
      </c>
      <c r="X84" s="6">
        <f t="shared" si="127"/>
        <v>-24119.293389000002</v>
      </c>
      <c r="Y84" s="6">
        <f t="shared" si="128"/>
        <v>-28870.429177999995</v>
      </c>
      <c r="Z84" s="6">
        <f t="shared" si="129"/>
        <v>-33867.785151000011</v>
      </c>
      <c r="AA84" s="6">
        <f t="shared" si="130"/>
        <v>-41075.974250999992</v>
      </c>
      <c r="AB84" s="6">
        <f t="shared" si="131"/>
        <v>-51694.881028999996</v>
      </c>
      <c r="AC84" s="6">
        <f t="shared" si="132"/>
        <v>-69803.272535000011</v>
      </c>
      <c r="AD84" s="6">
        <f t="shared" si="133"/>
        <v>-62596.52809300003</v>
      </c>
      <c r="AE84" s="6">
        <f t="shared" si="134"/>
        <v>-68013.479001</v>
      </c>
      <c r="AF84" s="6">
        <f t="shared" si="135"/>
        <v>-71354.653818000006</v>
      </c>
      <c r="AG84" s="6">
        <f t="shared" si="136"/>
        <v>-68986.753376000008</v>
      </c>
      <c r="AI84" s="6">
        <f t="shared" si="137"/>
        <v>33330.001325000005</v>
      </c>
      <c r="AJ84" s="6">
        <f t="shared" si="138"/>
        <v>40584.543663999997</v>
      </c>
      <c r="AK84" s="6">
        <f t="shared" si="139"/>
        <v>47400.216205000012</v>
      </c>
      <c r="AL84" s="6">
        <f t="shared" si="140"/>
        <v>57678.383623000002</v>
      </c>
      <c r="AM84" s="6">
        <f t="shared" si="141"/>
        <v>71668.313106999994</v>
      </c>
      <c r="AN84" s="6">
        <f t="shared" si="142"/>
        <v>90960.858655000004</v>
      </c>
      <c r="AO84" s="6">
        <f t="shared" si="143"/>
        <v>81419.77638700002</v>
      </c>
      <c r="AP84" s="6">
        <f t="shared" si="144"/>
        <v>90232.448004999984</v>
      </c>
      <c r="AQ84" s="6">
        <f t="shared" si="145"/>
        <v>96001.732432000004</v>
      </c>
      <c r="AR84" s="6">
        <f t="shared" si="146"/>
        <v>92709.766658000008</v>
      </c>
    </row>
    <row r="85" spans="1:44" x14ac:dyDescent="0.25">
      <c r="A85" s="58" t="s">
        <v>8</v>
      </c>
      <c r="B85" s="57">
        <f>[1]Mach!B5</f>
        <v>765.6289119999999</v>
      </c>
      <c r="C85" s="57">
        <f>[1]Mach!C5</f>
        <v>969.03943900000002</v>
      </c>
      <c r="D85" s="57">
        <f>[1]Mach!D5</f>
        <v>1262.4555960000002</v>
      </c>
      <c r="E85" s="57">
        <f>[1]Mach!E5</f>
        <v>1746.7053379999998</v>
      </c>
      <c r="F85" s="57">
        <f>[1]Mach!F5</f>
        <v>2053.5933199999999</v>
      </c>
      <c r="G85" s="57">
        <f>[1]Mach!G5</f>
        <v>2847.2343369999994</v>
      </c>
      <c r="H85" s="57">
        <f>[1]Mach!H5</f>
        <v>2061.1404779999998</v>
      </c>
      <c r="I85" s="57">
        <f>[1]Mach!I5</f>
        <v>2268.1627360000007</v>
      </c>
      <c r="J85" s="57">
        <f>[1]Mach!J5</f>
        <v>1991.232039</v>
      </c>
      <c r="K85" s="57">
        <f>[1]Mach!K5</f>
        <v>2054.0628030000003</v>
      </c>
      <c r="L85" s="57"/>
      <c r="M85" s="57">
        <f>[1]Mach!M5</f>
        <v>12763.827791000002</v>
      </c>
      <c r="N85" s="57">
        <f>[1]Mach!N5</f>
        <v>16418.805218000001</v>
      </c>
      <c r="O85" s="57">
        <f>[1]Mach!O5</f>
        <v>19869.323529000001</v>
      </c>
      <c r="P85" s="57">
        <f>[1]Mach!P5</f>
        <v>23984.189267000002</v>
      </c>
      <c r="Q85" s="57">
        <f>[1]Mach!Q5</f>
        <v>29334.374313</v>
      </c>
      <c r="R85" s="57">
        <f>[1]Mach!R5</f>
        <v>37707.983360999991</v>
      </c>
      <c r="S85" s="57">
        <f>[1]Mach!S5</f>
        <v>35352.231440999996</v>
      </c>
      <c r="T85" s="57">
        <f>[1]Mach!T5</f>
        <v>37768.389319000009</v>
      </c>
      <c r="U85" s="57">
        <f>[1]Mach!U5</f>
        <v>32437.492421000006</v>
      </c>
      <c r="V85" s="57">
        <f>[1]Mach!V5</f>
        <v>37869.240072999986</v>
      </c>
      <c r="X85" s="6">
        <f t="shared" si="127"/>
        <v>-11998.198879000001</v>
      </c>
      <c r="Y85" s="6">
        <f t="shared" si="128"/>
        <v>-15449.765779000001</v>
      </c>
      <c r="Z85" s="6">
        <f t="shared" si="129"/>
        <v>-18606.867933000001</v>
      </c>
      <c r="AA85" s="6">
        <f t="shared" si="130"/>
        <v>-22237.483929000002</v>
      </c>
      <c r="AB85" s="6">
        <f t="shared" si="131"/>
        <v>-27280.780993</v>
      </c>
      <c r="AC85" s="6">
        <f t="shared" si="132"/>
        <v>-34860.74902399999</v>
      </c>
      <c r="AD85" s="6">
        <f t="shared" si="133"/>
        <v>-33291.090962999995</v>
      </c>
      <c r="AE85" s="6">
        <f t="shared" si="134"/>
        <v>-35500.226583000011</v>
      </c>
      <c r="AF85" s="6">
        <f t="shared" si="135"/>
        <v>-30446.260382000008</v>
      </c>
      <c r="AG85" s="6">
        <f t="shared" si="136"/>
        <v>-35815.177269999986</v>
      </c>
      <c r="AI85" s="6">
        <f t="shared" si="137"/>
        <v>13529.456703000002</v>
      </c>
      <c r="AJ85" s="6">
        <f t="shared" si="138"/>
        <v>17387.844657000001</v>
      </c>
      <c r="AK85" s="6">
        <f t="shared" si="139"/>
        <v>21131.779125000001</v>
      </c>
      <c r="AL85" s="6">
        <f t="shared" si="140"/>
        <v>25730.894605000001</v>
      </c>
      <c r="AM85" s="6">
        <f t="shared" si="141"/>
        <v>31387.967633</v>
      </c>
      <c r="AN85" s="6">
        <f t="shared" si="142"/>
        <v>40555.217697999993</v>
      </c>
      <c r="AO85" s="6">
        <f t="shared" si="143"/>
        <v>37413.371918999997</v>
      </c>
      <c r="AP85" s="6">
        <f t="shared" si="144"/>
        <v>40036.552055000007</v>
      </c>
      <c r="AQ85" s="6">
        <f t="shared" si="145"/>
        <v>34428.724460000005</v>
      </c>
      <c r="AR85" s="6">
        <f t="shared" si="146"/>
        <v>39923.302875999987</v>
      </c>
    </row>
    <row r="86" spans="1:44" x14ac:dyDescent="0.25">
      <c r="A86" s="58" t="s">
        <v>9</v>
      </c>
      <c r="B86" s="57">
        <f>[1]Mach!B6</f>
        <v>117.372579</v>
      </c>
      <c r="C86" s="57">
        <f>[1]Mach!C6</f>
        <v>123.24271300000001</v>
      </c>
      <c r="D86" s="57">
        <f>[1]Mach!D6</f>
        <v>132.12715400000002</v>
      </c>
      <c r="E86" s="57">
        <f>[1]Mach!E6</f>
        <v>141.63699800000001</v>
      </c>
      <c r="F86" s="57">
        <f>[1]Mach!F6</f>
        <v>201.05653900000001</v>
      </c>
      <c r="G86" s="57">
        <f>[1]Mach!G6</f>
        <v>510.71236799999997</v>
      </c>
      <c r="H86" s="57">
        <f>[1]Mach!H6</f>
        <v>352.88485600000001</v>
      </c>
      <c r="I86" s="57">
        <f>[1]Mach!I6</f>
        <v>258.70793399999997</v>
      </c>
      <c r="J86" s="57">
        <f>[1]Mach!J6</f>
        <v>293.42889000000002</v>
      </c>
      <c r="K86" s="57">
        <f>[1]Mach!K6</f>
        <v>510.80874999999997</v>
      </c>
      <c r="L86" s="57"/>
      <c r="M86" s="57">
        <f>[1]Mach!M6</f>
        <v>1710.6864810000002</v>
      </c>
      <c r="N86" s="57">
        <f>[1]Mach!N6</f>
        <v>2344.778902</v>
      </c>
      <c r="O86" s="57">
        <f>[1]Mach!O6</f>
        <v>2993.646299</v>
      </c>
      <c r="P86" s="57">
        <f>[1]Mach!P6</f>
        <v>3505.5938960000003</v>
      </c>
      <c r="Q86" s="57">
        <f>[1]Mach!Q6</f>
        <v>4903.6769110000005</v>
      </c>
      <c r="R86" s="57">
        <f>[1]Mach!R6</f>
        <v>5915.5286559999995</v>
      </c>
      <c r="S86" s="57">
        <f>[1]Mach!S6</f>
        <v>5297.7488250000006</v>
      </c>
      <c r="T86" s="57">
        <f>[1]Mach!T6</f>
        <v>5829.7489599999999</v>
      </c>
      <c r="U86" s="57">
        <f>[1]Mach!U6</f>
        <v>7244.6401249999999</v>
      </c>
      <c r="V86" s="57">
        <f>[1]Mach!V6</f>
        <v>7969.2364560000005</v>
      </c>
      <c r="X86" s="6">
        <f t="shared" si="127"/>
        <v>-1593.3139020000001</v>
      </c>
      <c r="Y86" s="6">
        <f t="shared" si="128"/>
        <v>-2221.5361889999999</v>
      </c>
      <c r="Z86" s="6">
        <f t="shared" si="129"/>
        <v>-2861.5191450000002</v>
      </c>
      <c r="AA86" s="6">
        <f t="shared" si="130"/>
        <v>-3363.9568980000004</v>
      </c>
      <c r="AB86" s="6">
        <f t="shared" si="131"/>
        <v>-4702.6203720000003</v>
      </c>
      <c r="AC86" s="6">
        <f t="shared" si="132"/>
        <v>-5404.816288</v>
      </c>
      <c r="AD86" s="6">
        <f t="shared" si="133"/>
        <v>-4944.8639690000009</v>
      </c>
      <c r="AE86" s="6">
        <f t="shared" si="134"/>
        <v>-5571.0410259999999</v>
      </c>
      <c r="AF86" s="6">
        <f t="shared" si="135"/>
        <v>-6951.2112349999998</v>
      </c>
      <c r="AG86" s="6">
        <f t="shared" si="136"/>
        <v>-7458.4277060000004</v>
      </c>
      <c r="AI86" s="6">
        <f t="shared" si="137"/>
        <v>1828.0590600000003</v>
      </c>
      <c r="AJ86" s="6">
        <f t="shared" si="138"/>
        <v>2468.0216150000001</v>
      </c>
      <c r="AK86" s="6">
        <f t="shared" si="139"/>
        <v>3125.7734529999998</v>
      </c>
      <c r="AL86" s="6">
        <f t="shared" si="140"/>
        <v>3647.2308940000003</v>
      </c>
      <c r="AM86" s="6">
        <f t="shared" si="141"/>
        <v>5104.7334500000006</v>
      </c>
      <c r="AN86" s="6">
        <f t="shared" si="142"/>
        <v>6426.241023999999</v>
      </c>
      <c r="AO86" s="6">
        <f t="shared" si="143"/>
        <v>5650.6336810000003</v>
      </c>
      <c r="AP86" s="6">
        <f t="shared" si="144"/>
        <v>6088.4568939999999</v>
      </c>
      <c r="AQ86" s="6">
        <f t="shared" si="145"/>
        <v>7538.069015</v>
      </c>
      <c r="AR86" s="6">
        <f t="shared" si="146"/>
        <v>8480.0452060000007</v>
      </c>
    </row>
    <row r="87" spans="1:44" x14ac:dyDescent="0.25">
      <c r="A87" s="58" t="s">
        <v>10</v>
      </c>
      <c r="B87" s="57">
        <f>[1]Mach!B7</f>
        <v>80.043876000000012</v>
      </c>
      <c r="C87" s="57">
        <f>[1]Mach!C7</f>
        <v>190.99887099999998</v>
      </c>
      <c r="D87" s="57">
        <f>[1]Mach!D7</f>
        <v>168.93879699999999</v>
      </c>
      <c r="E87" s="57">
        <f>[1]Mach!E7</f>
        <v>102.32012399999998</v>
      </c>
      <c r="F87" s="57">
        <f>[1]Mach!F7</f>
        <v>1286.747822</v>
      </c>
      <c r="G87" s="57">
        <f>[1]Mach!G7</f>
        <v>1407.1013700000003</v>
      </c>
      <c r="H87" s="57">
        <f>[1]Mach!H7</f>
        <v>1519.3558209999999</v>
      </c>
      <c r="I87" s="57">
        <f>[1]Mach!I7</f>
        <v>1676.163501</v>
      </c>
      <c r="J87" s="57">
        <f>[1]Mach!J7</f>
        <v>474.52822100000003</v>
      </c>
      <c r="K87" s="57">
        <f>[1]Mach!K7</f>
        <v>430.16672199999999</v>
      </c>
      <c r="L87" s="57"/>
      <c r="M87" s="57">
        <f>[1]Mach!M7</f>
        <v>4306.8714719999998</v>
      </c>
      <c r="N87" s="57">
        <f>[1]Mach!N7</f>
        <v>6101.8858399999999</v>
      </c>
      <c r="O87" s="57">
        <f>[1]Mach!O7</f>
        <v>6991.2323880000004</v>
      </c>
      <c r="P87" s="57">
        <f>[1]Mach!P7</f>
        <v>9349.1549630000009</v>
      </c>
      <c r="Q87" s="57">
        <f>[1]Mach!Q7</f>
        <v>11427.165642</v>
      </c>
      <c r="R87" s="57">
        <f>[1]Mach!R7</f>
        <v>16362.552730999998</v>
      </c>
      <c r="S87" s="57">
        <f>[1]Mach!S7</f>
        <v>13843.619875</v>
      </c>
      <c r="T87" s="57">
        <f>[1]Mach!T7</f>
        <v>13035.671197</v>
      </c>
      <c r="U87" s="57">
        <f>[1]Mach!U7</f>
        <v>12829.301664000001</v>
      </c>
      <c r="V87" s="57">
        <f>[1]Mach!V7</f>
        <v>14366.105497000002</v>
      </c>
      <c r="X87" s="6">
        <f t="shared" si="127"/>
        <v>-4226.8275960000001</v>
      </c>
      <c r="Y87" s="6">
        <f t="shared" si="128"/>
        <v>-5910.8869690000001</v>
      </c>
      <c r="Z87" s="6">
        <f t="shared" si="129"/>
        <v>-6822.2935910000006</v>
      </c>
      <c r="AA87" s="6">
        <f t="shared" si="130"/>
        <v>-9246.834839000001</v>
      </c>
      <c r="AB87" s="6">
        <f t="shared" si="131"/>
        <v>-10140.417820000001</v>
      </c>
      <c r="AC87" s="6">
        <f t="shared" si="132"/>
        <v>-14955.451360999998</v>
      </c>
      <c r="AD87" s="6">
        <f t="shared" si="133"/>
        <v>-12324.264054000001</v>
      </c>
      <c r="AE87" s="6">
        <f t="shared" si="134"/>
        <v>-11359.507696000001</v>
      </c>
      <c r="AF87" s="6">
        <f t="shared" si="135"/>
        <v>-12354.773443</v>
      </c>
      <c r="AG87" s="6">
        <f t="shared" si="136"/>
        <v>-13935.938775000002</v>
      </c>
      <c r="AI87" s="6">
        <f t="shared" si="137"/>
        <v>4386.9153479999995</v>
      </c>
      <c r="AJ87" s="6">
        <f t="shared" si="138"/>
        <v>6292.8847109999997</v>
      </c>
      <c r="AK87" s="6">
        <f t="shared" si="139"/>
        <v>7160.1711850000002</v>
      </c>
      <c r="AL87" s="6">
        <f t="shared" si="140"/>
        <v>9451.4750870000007</v>
      </c>
      <c r="AM87" s="6">
        <f t="shared" si="141"/>
        <v>12713.913463999999</v>
      </c>
      <c r="AN87" s="6">
        <f t="shared" si="142"/>
        <v>17769.654101</v>
      </c>
      <c r="AO87" s="6">
        <f t="shared" si="143"/>
        <v>15362.975696</v>
      </c>
      <c r="AP87" s="6">
        <f t="shared" si="144"/>
        <v>14711.834697999999</v>
      </c>
      <c r="AQ87" s="6">
        <f t="shared" si="145"/>
        <v>13303.829885000001</v>
      </c>
      <c r="AR87" s="6">
        <f t="shared" si="146"/>
        <v>14796.272219000002</v>
      </c>
    </row>
    <row r="88" spans="1:44" x14ac:dyDescent="0.25">
      <c r="A88" s="58" t="s">
        <v>11</v>
      </c>
      <c r="B88" s="57">
        <f>[1]Mach!B8</f>
        <v>988.40166700000009</v>
      </c>
      <c r="C88" s="57">
        <f>[1]Mach!C8</f>
        <v>1105.3681940000001</v>
      </c>
      <c r="D88" s="57">
        <f>[1]Mach!D8</f>
        <v>1549.5058649999999</v>
      </c>
      <c r="E88" s="57">
        <f>[1]Mach!E8</f>
        <v>1630.9758899999999</v>
      </c>
      <c r="F88" s="57">
        <f>[1]Mach!F8</f>
        <v>1699.3635630000001</v>
      </c>
      <c r="G88" s="57">
        <f>[1]Mach!G8</f>
        <v>1037.2517780000001</v>
      </c>
      <c r="H88" s="57">
        <f>[1]Mach!H8</f>
        <v>1560.3870460000001</v>
      </c>
      <c r="I88" s="57">
        <f>[1]Mach!I8</f>
        <v>1432.406109</v>
      </c>
      <c r="J88" s="57">
        <f>[1]Mach!J8</f>
        <v>1216.6072750000001</v>
      </c>
      <c r="K88" s="57">
        <f>[1]Mach!K8</f>
        <v>832.28765699999997</v>
      </c>
      <c r="L88" s="57"/>
      <c r="M88" s="57">
        <f>[1]Mach!M8</f>
        <v>11516.863819999999</v>
      </c>
      <c r="N88" s="57">
        <f>[1]Mach!N8</f>
        <v>13081.691261</v>
      </c>
      <c r="O88" s="57">
        <f>[1]Mach!O8</f>
        <v>15324.78184</v>
      </c>
      <c r="P88" s="57">
        <f>[1]Mach!P8</f>
        <v>19096.418132000003</v>
      </c>
      <c r="Q88" s="57">
        <f>[1]Mach!Q8</f>
        <v>24281.401870999995</v>
      </c>
      <c r="R88" s="57">
        <f>[1]Mach!R8</f>
        <v>32643.754844999999</v>
      </c>
      <c r="S88" s="57">
        <f>[1]Mach!S8</f>
        <v>28510.934220000003</v>
      </c>
      <c r="T88" s="57">
        <f>[1]Mach!T8</f>
        <v>32749.574232000006</v>
      </c>
      <c r="U88" s="57">
        <f>[1]Mach!U8</f>
        <v>43284.676581999993</v>
      </c>
      <c r="V88" s="57">
        <f>[1]Mach!V8</f>
        <v>35685.605263999983</v>
      </c>
      <c r="X88" s="6">
        <f t="shared" si="127"/>
        <v>-10528.462152999999</v>
      </c>
      <c r="Y88" s="6">
        <f t="shared" si="128"/>
        <v>-11976.323066999999</v>
      </c>
      <c r="Z88" s="6">
        <f t="shared" si="129"/>
        <v>-13775.275975</v>
      </c>
      <c r="AA88" s="6">
        <f t="shared" si="130"/>
        <v>-17465.442242000001</v>
      </c>
      <c r="AB88" s="6">
        <f t="shared" si="131"/>
        <v>-22582.038307999996</v>
      </c>
      <c r="AC88" s="6">
        <f t="shared" si="132"/>
        <v>-31606.503066999998</v>
      </c>
      <c r="AD88" s="6">
        <f t="shared" si="133"/>
        <v>-26950.547174000003</v>
      </c>
      <c r="AE88" s="6">
        <f t="shared" si="134"/>
        <v>-31317.168123000007</v>
      </c>
      <c r="AF88" s="6">
        <f t="shared" si="135"/>
        <v>-42068.069306999991</v>
      </c>
      <c r="AG88" s="6">
        <f t="shared" si="136"/>
        <v>-34853.317606999983</v>
      </c>
      <c r="AI88" s="6">
        <f t="shared" si="137"/>
        <v>12505.265486999999</v>
      </c>
      <c r="AJ88" s="6">
        <f t="shared" si="138"/>
        <v>14187.059455000001</v>
      </c>
      <c r="AK88" s="6">
        <f t="shared" si="139"/>
        <v>16874.287704999999</v>
      </c>
      <c r="AL88" s="6">
        <f t="shared" si="140"/>
        <v>20727.394022000004</v>
      </c>
      <c r="AM88" s="6">
        <f t="shared" si="141"/>
        <v>25980.765433999994</v>
      </c>
      <c r="AN88" s="6">
        <f t="shared" si="142"/>
        <v>33681.006623000001</v>
      </c>
      <c r="AO88" s="6">
        <f t="shared" si="143"/>
        <v>30071.321266000003</v>
      </c>
      <c r="AP88" s="6">
        <f t="shared" si="144"/>
        <v>34181.98034100001</v>
      </c>
      <c r="AQ88" s="6">
        <f t="shared" si="145"/>
        <v>44501.283856999995</v>
      </c>
      <c r="AR88" s="6">
        <f t="shared" si="146"/>
        <v>36517.892920999984</v>
      </c>
    </row>
    <row r="89" spans="1:44" x14ac:dyDescent="0.25">
      <c r="A89" s="58" t="s">
        <v>12</v>
      </c>
      <c r="B89" s="57">
        <f>[1]Mach!B9</f>
        <v>141.14002399999998</v>
      </c>
      <c r="C89" s="57">
        <f>[1]Mach!C9</f>
        <v>146.66156599999999</v>
      </c>
      <c r="D89" s="57">
        <f>[1]Mach!D9</f>
        <v>179.32665799999998</v>
      </c>
      <c r="E89" s="57">
        <f>[1]Mach!E9</f>
        <v>280.55573900000002</v>
      </c>
      <c r="F89" s="57">
        <f>[1]Mach!F9</f>
        <v>232.81465599999999</v>
      </c>
      <c r="G89" s="57">
        <f>[1]Mach!G9</f>
        <v>546.47467099999994</v>
      </c>
      <c r="H89" s="57">
        <f>[1]Mach!H9</f>
        <v>363.04985099999999</v>
      </c>
      <c r="I89" s="57">
        <f>[1]Mach!I9</f>
        <v>260.20446399999997</v>
      </c>
      <c r="J89" s="57">
        <f>[1]Mach!J9</f>
        <v>303.61384600000002</v>
      </c>
      <c r="K89" s="57">
        <f>[1]Mach!K9</f>
        <v>534.39952100000005</v>
      </c>
      <c r="L89" s="57"/>
      <c r="M89" s="57">
        <f>[1]Mach!M9</f>
        <v>2946.2429119999997</v>
      </c>
      <c r="N89" s="57">
        <f>[1]Mach!N9</f>
        <v>3969.7082009999995</v>
      </c>
      <c r="O89" s="57">
        <f>[1]Mach!O9</f>
        <v>5879.4345529999991</v>
      </c>
      <c r="P89" s="57">
        <f>[1]Mach!P9</f>
        <v>6637.6698320000005</v>
      </c>
      <c r="Q89" s="57">
        <f>[1]Mach!Q9</f>
        <v>7305.2469029999993</v>
      </c>
      <c r="R89" s="57">
        <f>[1]Mach!R9</f>
        <v>8541.5998320000017</v>
      </c>
      <c r="S89" s="57">
        <f>[1]Mach!S9</f>
        <v>7604.0599010000005</v>
      </c>
      <c r="T89" s="57">
        <f>[1]Mach!T9</f>
        <v>8353.5290569999997</v>
      </c>
      <c r="U89" s="57">
        <f>[1]Mach!U9</f>
        <v>9136.9101529999989</v>
      </c>
      <c r="V89" s="57">
        <f>[1]Mach!V9</f>
        <v>10405.481699</v>
      </c>
      <c r="X89" s="6">
        <f t="shared" si="127"/>
        <v>-2805.1028879999999</v>
      </c>
      <c r="Y89" s="6">
        <f t="shared" si="128"/>
        <v>-3823.0466349999997</v>
      </c>
      <c r="Z89" s="6">
        <f t="shared" si="129"/>
        <v>-5700.1078949999992</v>
      </c>
      <c r="AA89" s="6">
        <f t="shared" si="130"/>
        <v>-6357.1140930000001</v>
      </c>
      <c r="AB89" s="6">
        <f t="shared" si="131"/>
        <v>-7072.4322469999997</v>
      </c>
      <c r="AC89" s="6">
        <f t="shared" si="132"/>
        <v>-7995.1251610000018</v>
      </c>
      <c r="AD89" s="6">
        <f t="shared" si="133"/>
        <v>-7241.0100500000008</v>
      </c>
      <c r="AE89" s="6">
        <f t="shared" si="134"/>
        <v>-8093.3245929999994</v>
      </c>
      <c r="AF89" s="6">
        <f t="shared" si="135"/>
        <v>-8833.2963069999987</v>
      </c>
      <c r="AG89" s="6">
        <f t="shared" si="136"/>
        <v>-9871.0821780000006</v>
      </c>
      <c r="AI89" s="6">
        <f t="shared" si="137"/>
        <v>3087.3829359999995</v>
      </c>
      <c r="AJ89" s="6">
        <f t="shared" si="138"/>
        <v>4116.3697669999992</v>
      </c>
      <c r="AK89" s="6">
        <f t="shared" si="139"/>
        <v>6058.7612109999991</v>
      </c>
      <c r="AL89" s="6">
        <f t="shared" si="140"/>
        <v>6918.2255710000009</v>
      </c>
      <c r="AM89" s="6">
        <f t="shared" si="141"/>
        <v>7538.0615589999989</v>
      </c>
      <c r="AN89" s="6">
        <f t="shared" si="142"/>
        <v>9088.0745030000016</v>
      </c>
      <c r="AO89" s="6">
        <f t="shared" si="143"/>
        <v>7967.1097520000003</v>
      </c>
      <c r="AP89" s="6">
        <f t="shared" si="144"/>
        <v>8613.7335210000001</v>
      </c>
      <c r="AQ89" s="6">
        <f t="shared" si="145"/>
        <v>9440.5239989999991</v>
      </c>
      <c r="AR89" s="6">
        <f t="shared" si="146"/>
        <v>10939.881219999999</v>
      </c>
    </row>
    <row r="90" spans="1:44" x14ac:dyDescent="0.25">
      <c r="A90" s="58" t="s">
        <v>13</v>
      </c>
      <c r="B90" s="57">
        <f>[1]Mach!B10</f>
        <v>8555.6019559999986</v>
      </c>
      <c r="C90" s="57">
        <f>[1]Mach!C10</f>
        <v>9819.567014000002</v>
      </c>
      <c r="D90" s="57">
        <f>[1]Mach!D10</f>
        <v>10343.624109</v>
      </c>
      <c r="E90" s="57">
        <f>[1]Mach!E10</f>
        <v>12351.099227000001</v>
      </c>
      <c r="F90" s="57">
        <f>[1]Mach!F10</f>
        <v>15675.506263000001</v>
      </c>
      <c r="G90" s="57">
        <f>[1]Mach!G10</f>
        <v>17898.935011000001</v>
      </c>
      <c r="H90" s="57">
        <f>[1]Mach!H10</f>
        <v>14657.84427</v>
      </c>
      <c r="I90" s="57">
        <f>[1]Mach!I10</f>
        <v>16641.128820999998</v>
      </c>
      <c r="J90" s="57">
        <f>[1]Mach!J10</f>
        <v>18297.534776000004</v>
      </c>
      <c r="K90" s="57">
        <f>[1]Mach!K10</f>
        <v>16778.047955000002</v>
      </c>
      <c r="L90" s="57"/>
      <c r="M90" s="57">
        <f>[1]Mach!M10</f>
        <v>19552.753267</v>
      </c>
      <c r="N90" s="57">
        <f>[1]Mach!N10</f>
        <v>27007.349412000003</v>
      </c>
      <c r="O90" s="57">
        <f>[1]Mach!O10</f>
        <v>32591.132644999998</v>
      </c>
      <c r="P90" s="57">
        <f>[1]Mach!P10</f>
        <v>38272.396261999995</v>
      </c>
      <c r="Q90" s="57">
        <f>[1]Mach!Q10</f>
        <v>43978.284165000005</v>
      </c>
      <c r="R90" s="57">
        <f>[1]Mach!R10</f>
        <v>51096.991376999991</v>
      </c>
      <c r="S90" s="57">
        <f>[1]Mach!S10</f>
        <v>38407.280980999989</v>
      </c>
      <c r="T90" s="57">
        <f>[1]Mach!T10</f>
        <v>45900.354617000005</v>
      </c>
      <c r="U90" s="57">
        <f>[1]Mach!U10</f>
        <v>54436.712552999998</v>
      </c>
      <c r="V90" s="57">
        <f>[1]Mach!V10</f>
        <v>56607.859998</v>
      </c>
      <c r="X90" s="6">
        <f t="shared" si="127"/>
        <v>-10997.151311000001</v>
      </c>
      <c r="Y90" s="6">
        <f t="shared" si="128"/>
        <v>-17187.782398000003</v>
      </c>
      <c r="Z90" s="6">
        <f t="shared" si="129"/>
        <v>-22247.508535999998</v>
      </c>
      <c r="AA90" s="6">
        <f t="shared" si="130"/>
        <v>-25921.297034999996</v>
      </c>
      <c r="AB90" s="6">
        <f t="shared" si="131"/>
        <v>-28302.777902000002</v>
      </c>
      <c r="AC90" s="6">
        <f t="shared" si="132"/>
        <v>-33198.05636599999</v>
      </c>
      <c r="AD90" s="6">
        <f t="shared" si="133"/>
        <v>-23749.436710999988</v>
      </c>
      <c r="AE90" s="6">
        <f t="shared" si="134"/>
        <v>-29259.225796000006</v>
      </c>
      <c r="AF90" s="6">
        <f t="shared" si="135"/>
        <v>-36139.17777699999</v>
      </c>
      <c r="AG90" s="6">
        <f t="shared" si="136"/>
        <v>-39829.812042999998</v>
      </c>
      <c r="AI90" s="6">
        <f t="shared" si="137"/>
        <v>28108.355222999999</v>
      </c>
      <c r="AJ90" s="6">
        <f t="shared" si="138"/>
        <v>36826.916426000003</v>
      </c>
      <c r="AK90" s="6">
        <f t="shared" si="139"/>
        <v>42934.756754000002</v>
      </c>
      <c r="AL90" s="6">
        <f t="shared" si="140"/>
        <v>50623.495488999994</v>
      </c>
      <c r="AM90" s="6">
        <f t="shared" si="141"/>
        <v>59653.790428000008</v>
      </c>
      <c r="AN90" s="6">
        <f t="shared" si="142"/>
        <v>68995.926387999993</v>
      </c>
      <c r="AO90" s="6">
        <f t="shared" si="143"/>
        <v>53065.12525099999</v>
      </c>
      <c r="AP90" s="6">
        <f t="shared" si="144"/>
        <v>62541.483438000003</v>
      </c>
      <c r="AQ90" s="6">
        <f t="shared" si="145"/>
        <v>72734.247329000005</v>
      </c>
      <c r="AR90" s="6">
        <f t="shared" si="146"/>
        <v>73385.907953000002</v>
      </c>
    </row>
    <row r="91" spans="1:44" x14ac:dyDescent="0.25">
      <c r="A91" s="58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</row>
    <row r="92" spans="1:44" s="32" customFormat="1" x14ac:dyDescent="0.25">
      <c r="A92" s="56" t="s">
        <v>22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</row>
    <row r="93" spans="1:44" s="33" customFormat="1" x14ac:dyDescent="0.25">
      <c r="A93" s="58"/>
      <c r="B93" s="59" t="s">
        <v>63</v>
      </c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 t="s">
        <v>64</v>
      </c>
      <c r="N93" s="59"/>
      <c r="O93" s="59"/>
      <c r="P93" s="59"/>
      <c r="Q93" s="59"/>
      <c r="R93" s="59"/>
      <c r="S93" s="59"/>
      <c r="T93" s="59"/>
      <c r="U93" s="59"/>
      <c r="V93" s="59"/>
      <c r="X93" s="33" t="s">
        <v>3</v>
      </c>
      <c r="AI93" s="33" t="s">
        <v>4</v>
      </c>
    </row>
    <row r="94" spans="1:44" s="33" customFormat="1" x14ac:dyDescent="0.25">
      <c r="A94" s="58"/>
      <c r="B94" s="59">
        <v>2003</v>
      </c>
      <c r="C94" s="59">
        <v>2004</v>
      </c>
      <c r="D94" s="59">
        <v>2005</v>
      </c>
      <c r="E94" s="59">
        <v>2006</v>
      </c>
      <c r="F94" s="59">
        <v>2007</v>
      </c>
      <c r="G94" s="59">
        <v>2008</v>
      </c>
      <c r="H94" s="59">
        <v>2009</v>
      </c>
      <c r="I94" s="59">
        <v>2010</v>
      </c>
      <c r="J94" s="59">
        <v>2011</v>
      </c>
      <c r="K94" s="59">
        <v>2012</v>
      </c>
      <c r="L94" s="59"/>
      <c r="M94" s="59">
        <v>2003</v>
      </c>
      <c r="N94" s="59">
        <v>2004</v>
      </c>
      <c r="O94" s="59">
        <v>2005</v>
      </c>
      <c r="P94" s="59">
        <v>2006</v>
      </c>
      <c r="Q94" s="59">
        <v>2007</v>
      </c>
      <c r="R94" s="59">
        <v>2008</v>
      </c>
      <c r="S94" s="59">
        <v>2009</v>
      </c>
      <c r="T94" s="59">
        <v>2010</v>
      </c>
      <c r="U94" s="59">
        <v>2011</v>
      </c>
      <c r="V94" s="59">
        <v>2012</v>
      </c>
      <c r="X94" s="33">
        <f t="shared" ref="X94:AR94" si="147">B94</f>
        <v>2003</v>
      </c>
      <c r="Y94" s="33">
        <f t="shared" si="147"/>
        <v>2004</v>
      </c>
      <c r="Z94" s="33">
        <f t="shared" si="147"/>
        <v>2005</v>
      </c>
      <c r="AA94" s="33">
        <f t="shared" si="147"/>
        <v>2006</v>
      </c>
      <c r="AB94" s="33">
        <f t="shared" si="147"/>
        <v>2007</v>
      </c>
      <c r="AC94" s="33">
        <f t="shared" si="147"/>
        <v>2008</v>
      </c>
      <c r="AD94" s="33">
        <f t="shared" si="147"/>
        <v>2009</v>
      </c>
      <c r="AE94" s="33">
        <f t="shared" si="147"/>
        <v>2010</v>
      </c>
      <c r="AF94" s="33">
        <f t="shared" si="147"/>
        <v>2011</v>
      </c>
      <c r="AG94" s="33">
        <f t="shared" si="147"/>
        <v>2012</v>
      </c>
      <c r="AH94" s="33">
        <f t="shared" si="147"/>
        <v>0</v>
      </c>
      <c r="AI94" s="33">
        <f t="shared" si="147"/>
        <v>2003</v>
      </c>
      <c r="AJ94" s="33">
        <f t="shared" si="147"/>
        <v>2004</v>
      </c>
      <c r="AK94" s="33">
        <f t="shared" si="147"/>
        <v>2005</v>
      </c>
      <c r="AL94" s="33">
        <f t="shared" si="147"/>
        <v>2006</v>
      </c>
      <c r="AM94" s="33">
        <f t="shared" si="147"/>
        <v>2007</v>
      </c>
      <c r="AN94" s="33">
        <f t="shared" si="147"/>
        <v>2008</v>
      </c>
      <c r="AO94" s="33">
        <f t="shared" si="147"/>
        <v>2009</v>
      </c>
      <c r="AP94" s="33">
        <f t="shared" si="147"/>
        <v>2010</v>
      </c>
      <c r="AQ94" s="33">
        <f t="shared" si="147"/>
        <v>2011</v>
      </c>
      <c r="AR94" s="33">
        <f t="shared" si="147"/>
        <v>2012</v>
      </c>
    </row>
    <row r="95" spans="1:44" x14ac:dyDescent="0.25">
      <c r="A95" s="58" t="s">
        <v>5</v>
      </c>
      <c r="B95" s="57">
        <f>[1]World!B31</f>
        <v>159640.94029</v>
      </c>
      <c r="C95" s="57">
        <f>[1]World!C31</f>
        <v>178739.982139</v>
      </c>
      <c r="D95" s="57">
        <f>[1]World!D31</f>
        <v>187282.322552</v>
      </c>
      <c r="E95" s="57">
        <f>[1]World!E31</f>
        <v>202144.08434999999</v>
      </c>
      <c r="F95" s="57">
        <f>[1]World!F31</f>
        <v>219915.94237200002</v>
      </c>
      <c r="G95" s="57">
        <f>[1]World!G31</f>
        <v>230388.13534400001</v>
      </c>
      <c r="H95" s="57">
        <f>[1]World!H31</f>
        <v>193940.07637299999</v>
      </c>
      <c r="I95" s="57">
        <f>[1]World!I31</f>
        <v>232974.15112400003</v>
      </c>
      <c r="J95" s="57">
        <f>[1]World!J31</f>
        <v>268286.23508100002</v>
      </c>
      <c r="K95" s="57">
        <f>[1]World!K31</f>
        <v>226887.340008</v>
      </c>
      <c r="L95" s="57"/>
      <c r="M95" s="57">
        <f>[1]World!M31</f>
        <v>162927.821551</v>
      </c>
      <c r="N95" s="57">
        <f>[1]World!N31</f>
        <v>181572.80098</v>
      </c>
      <c r="O95" s="57">
        <f>[1]World!O31</f>
        <v>186580.07794400002</v>
      </c>
      <c r="P95" s="57">
        <f>[1]World!P31</f>
        <v>197435.98822200001</v>
      </c>
      <c r="Q95" s="57">
        <f>[1]World!Q31</f>
        <v>215196.56700700001</v>
      </c>
      <c r="R95" s="57">
        <f>[1]World!R31</f>
        <v>219922.552203</v>
      </c>
      <c r="S95" s="57">
        <f>[1]World!S31</f>
        <v>179892.79832899998</v>
      </c>
      <c r="T95" s="57">
        <f>[1]World!T31</f>
        <v>212800.98216800002</v>
      </c>
      <c r="U95" s="57">
        <f>[1]World!U31</f>
        <v>228847.58883600001</v>
      </c>
      <c r="V95" s="57">
        <f>[1]World!V31</f>
        <v>271153.68460500002</v>
      </c>
      <c r="X95" s="6">
        <f t="shared" ref="X95:X103" si="148">B95-M95</f>
        <v>-3286.8812610000023</v>
      </c>
      <c r="Y95" s="6">
        <f t="shared" ref="Y95:Y103" si="149">C95-N95</f>
        <v>-2832.8188410000002</v>
      </c>
      <c r="Z95" s="6">
        <f t="shared" ref="Z95:Z103" si="150">D95-O95</f>
        <v>702.24460799997905</v>
      </c>
      <c r="AA95" s="6">
        <f t="shared" ref="AA95:AA103" si="151">E95-P95</f>
        <v>4708.0961279999756</v>
      </c>
      <c r="AB95" s="6">
        <f t="shared" ref="AB95:AB103" si="152">F95-Q95</f>
        <v>4719.3753650000144</v>
      </c>
      <c r="AC95" s="6">
        <f t="shared" ref="AC95:AC103" si="153">G95-R95</f>
        <v>10465.58314100001</v>
      </c>
      <c r="AD95" s="6">
        <f t="shared" ref="AD95:AD103" si="154">H95-S95</f>
        <v>14047.278044000006</v>
      </c>
      <c r="AE95" s="6">
        <f t="shared" ref="AE95:AE103" si="155">I95-T95</f>
        <v>20173.168956000009</v>
      </c>
      <c r="AF95" s="6">
        <f t="shared" ref="AF95:AF103" si="156">J95-U95</f>
        <v>39438.646245000011</v>
      </c>
      <c r="AG95" s="6">
        <f t="shared" ref="AG95:AG103" si="157">K95-V95</f>
        <v>-44266.344597000018</v>
      </c>
      <c r="AI95" s="6">
        <f t="shared" ref="AI95:AI103" si="158">B95+M95</f>
        <v>322568.761841</v>
      </c>
      <c r="AJ95" s="6">
        <f t="shared" ref="AJ95:AJ103" si="159">C95+N95</f>
        <v>360312.78311900003</v>
      </c>
      <c r="AK95" s="6">
        <f t="shared" ref="AK95:AK103" si="160">D95+O95</f>
        <v>373862.40049600002</v>
      </c>
      <c r="AL95" s="6">
        <f t="shared" ref="AL95:AL103" si="161">E95+P95</f>
        <v>399580.07257199998</v>
      </c>
      <c r="AM95" s="6">
        <f t="shared" ref="AM95:AM103" si="162">F95+Q95</f>
        <v>435112.50937900005</v>
      </c>
      <c r="AN95" s="6">
        <f t="shared" ref="AN95:AN103" si="163">G95+R95</f>
        <v>450310.68754700001</v>
      </c>
      <c r="AO95" s="6">
        <f t="shared" ref="AO95:AO103" si="164">H95+S95</f>
        <v>373832.87470199994</v>
      </c>
      <c r="AP95" s="6">
        <f t="shared" ref="AP95:AP103" si="165">I95+T95</f>
        <v>445775.13329200004</v>
      </c>
      <c r="AQ95" s="6">
        <f t="shared" ref="AQ95:AQ103" si="166">J95+U95</f>
        <v>497133.82391700003</v>
      </c>
      <c r="AR95" s="6">
        <f t="shared" ref="AR95:AR103" si="167">K95+V95</f>
        <v>498041.02461299999</v>
      </c>
    </row>
    <row r="96" spans="1:44" x14ac:dyDescent="0.25">
      <c r="A96" s="60" t="s">
        <v>6</v>
      </c>
      <c r="B96" s="57">
        <f>[1]Text!B3</f>
        <v>1723.150819</v>
      </c>
      <c r="C96" s="57">
        <f>[1]Text!C3</f>
        <v>1882.5254639999998</v>
      </c>
      <c r="D96" s="57">
        <f>[1]Text!D3</f>
        <v>1788.7073</v>
      </c>
      <c r="E96" s="57">
        <f>[1]Text!E3</f>
        <v>1920.1238640000001</v>
      </c>
      <c r="F96" s="57">
        <f>[1]Text!F3</f>
        <v>2743.0523029999999</v>
      </c>
      <c r="G96" s="57">
        <f>[1]Text!G3</f>
        <v>3007.247218</v>
      </c>
      <c r="H96" s="57">
        <f>[1]Text!H3</f>
        <v>2025.96595</v>
      </c>
      <c r="I96" s="57">
        <f>[1]Text!I3</f>
        <v>2395.2605149999999</v>
      </c>
      <c r="J96" s="57">
        <f>[1]Text!J3</f>
        <v>2702.9494850000001</v>
      </c>
      <c r="K96" s="57">
        <f>[1]Text!K3</f>
        <v>2381.5111749999996</v>
      </c>
      <c r="L96" s="57"/>
      <c r="M96" s="57">
        <f>[1]Text!M3</f>
        <v>8293.2869360000004</v>
      </c>
      <c r="N96" s="57">
        <f>[1]Text!N3</f>
        <v>9237.4672200000005</v>
      </c>
      <c r="O96" s="57">
        <f>[1]Text!O3</f>
        <v>9683.1086730000006</v>
      </c>
      <c r="P96" s="57">
        <f>[1]Text!P3</f>
        <v>11475.735696</v>
      </c>
      <c r="Q96" s="57">
        <f>[1]Text!Q3</f>
        <v>13381.516486</v>
      </c>
      <c r="R96" s="57">
        <f>[1]Text!R3</f>
        <v>15899.132503000001</v>
      </c>
      <c r="S96" s="57">
        <f>[1]Text!S3</f>
        <v>13740.587079999999</v>
      </c>
      <c r="T96" s="57">
        <f>[1]Text!T3</f>
        <v>15759.593174000001</v>
      </c>
      <c r="U96" s="57">
        <f>[1]Text!U3</f>
        <v>18623.776812</v>
      </c>
      <c r="V96" s="57">
        <f>[1]Text!V3</f>
        <v>18661.88682</v>
      </c>
      <c r="X96" s="6">
        <f t="shared" si="148"/>
        <v>-6570.136117</v>
      </c>
      <c r="Y96" s="6">
        <f t="shared" si="149"/>
        <v>-7354.9417560000002</v>
      </c>
      <c r="Z96" s="6">
        <f t="shared" si="150"/>
        <v>-7894.4013730000006</v>
      </c>
      <c r="AA96" s="6">
        <f t="shared" si="151"/>
        <v>-9555.6118319999987</v>
      </c>
      <c r="AB96" s="6">
        <f t="shared" si="152"/>
        <v>-10638.464183</v>
      </c>
      <c r="AC96" s="6">
        <f t="shared" si="153"/>
        <v>-12891.885285</v>
      </c>
      <c r="AD96" s="6">
        <f t="shared" si="154"/>
        <v>-11714.62113</v>
      </c>
      <c r="AE96" s="6">
        <f t="shared" si="155"/>
        <v>-13364.332659000002</v>
      </c>
      <c r="AF96" s="6">
        <f t="shared" si="156"/>
        <v>-15920.827326999999</v>
      </c>
      <c r="AG96" s="6">
        <f t="shared" si="157"/>
        <v>-16280.375645</v>
      </c>
      <c r="AI96" s="6">
        <f t="shared" si="158"/>
        <v>10016.437755000001</v>
      </c>
      <c r="AJ96" s="6">
        <f t="shared" si="159"/>
        <v>11119.992684000001</v>
      </c>
      <c r="AK96" s="6">
        <f t="shared" si="160"/>
        <v>11471.815973000001</v>
      </c>
      <c r="AL96" s="6">
        <f t="shared" si="161"/>
        <v>13395.859560000001</v>
      </c>
      <c r="AM96" s="6">
        <f t="shared" si="162"/>
        <v>16124.568789000001</v>
      </c>
      <c r="AN96" s="6">
        <f t="shared" si="163"/>
        <v>18906.379721000001</v>
      </c>
      <c r="AO96" s="6">
        <f t="shared" si="164"/>
        <v>15766.553029999999</v>
      </c>
      <c r="AP96" s="6">
        <f t="shared" si="165"/>
        <v>18154.853689000003</v>
      </c>
      <c r="AQ96" s="6">
        <f t="shared" si="166"/>
        <v>21326.726297000001</v>
      </c>
      <c r="AR96" s="6">
        <f t="shared" si="167"/>
        <v>21043.397994999999</v>
      </c>
    </row>
    <row r="97" spans="1:44" x14ac:dyDescent="0.25">
      <c r="A97" s="58" t="s">
        <v>7</v>
      </c>
      <c r="B97" s="57">
        <f>[1]Text!B4</f>
        <v>1181.2625779999998</v>
      </c>
      <c r="C97" s="57">
        <f>[1]Text!C4</f>
        <v>1232.751573</v>
      </c>
      <c r="D97" s="57">
        <f>[1]Text!D4</f>
        <v>1221.0787249999998</v>
      </c>
      <c r="E97" s="57">
        <f>[1]Text!E4</f>
        <v>1332.651613</v>
      </c>
      <c r="F97" s="57">
        <f>[1]Text!F4</f>
        <v>2091.4254220000003</v>
      </c>
      <c r="G97" s="57">
        <f>[1]Text!G4</f>
        <v>2345.6177470000002</v>
      </c>
      <c r="H97" s="57">
        <f>[1]Text!H4</f>
        <v>1448.7296960000003</v>
      </c>
      <c r="I97" s="57">
        <f>[1]Text!I4</f>
        <v>1841.8297129999999</v>
      </c>
      <c r="J97" s="57">
        <f>[1]Text!J4</f>
        <v>2105.9883390000005</v>
      </c>
      <c r="K97" s="57">
        <f>[1]Text!K4</f>
        <v>1895.2094110000005</v>
      </c>
      <c r="L97" s="57"/>
      <c r="M97" s="57">
        <f>[1]Text!M4</f>
        <v>6328.143916</v>
      </c>
      <c r="N97" s="57">
        <f>[1]Text!N4</f>
        <v>6952.3033140000007</v>
      </c>
      <c r="O97" s="57">
        <f>[1]Text!O4</f>
        <v>7306.7816469999998</v>
      </c>
      <c r="P97" s="57">
        <f>[1]Text!P4</f>
        <v>8621.0488269999987</v>
      </c>
      <c r="Q97" s="57">
        <f>[1]Text!Q4</f>
        <v>10065.596308999999</v>
      </c>
      <c r="R97" s="57">
        <f>[1]Text!R4</f>
        <v>11971.107592000002</v>
      </c>
      <c r="S97" s="57">
        <f>[1]Text!S4</f>
        <v>10278.520212000001</v>
      </c>
      <c r="T97" s="57">
        <f>[1]Text!T4</f>
        <v>11645.965874000001</v>
      </c>
      <c r="U97" s="57">
        <f>[1]Text!U4</f>
        <v>13863.106442999999</v>
      </c>
      <c r="V97" s="57">
        <f>[1]Text!V4</f>
        <v>13654.823046</v>
      </c>
      <c r="X97" s="6">
        <f t="shared" si="148"/>
        <v>-5146.8813380000001</v>
      </c>
      <c r="Y97" s="6">
        <f t="shared" si="149"/>
        <v>-5719.5517410000011</v>
      </c>
      <c r="Z97" s="6">
        <f t="shared" si="150"/>
        <v>-6085.7029220000004</v>
      </c>
      <c r="AA97" s="6">
        <f t="shared" si="151"/>
        <v>-7288.3972139999987</v>
      </c>
      <c r="AB97" s="6">
        <f t="shared" si="152"/>
        <v>-7974.1708869999984</v>
      </c>
      <c r="AC97" s="6">
        <f t="shared" si="153"/>
        <v>-9625.4898450000019</v>
      </c>
      <c r="AD97" s="6">
        <f t="shared" si="154"/>
        <v>-8829.7905160000009</v>
      </c>
      <c r="AE97" s="6">
        <f t="shared" si="155"/>
        <v>-9804.1361610000022</v>
      </c>
      <c r="AF97" s="6">
        <f t="shared" si="156"/>
        <v>-11757.118103999997</v>
      </c>
      <c r="AG97" s="6">
        <f t="shared" si="157"/>
        <v>-11759.613635</v>
      </c>
      <c r="AI97" s="6">
        <f t="shared" si="158"/>
        <v>7509.4064939999998</v>
      </c>
      <c r="AJ97" s="6">
        <f t="shared" si="159"/>
        <v>8185.0548870000002</v>
      </c>
      <c r="AK97" s="6">
        <f t="shared" si="160"/>
        <v>8527.8603719999992</v>
      </c>
      <c r="AL97" s="6">
        <f t="shared" si="161"/>
        <v>9953.7004399999987</v>
      </c>
      <c r="AM97" s="6">
        <f t="shared" si="162"/>
        <v>12157.021730999999</v>
      </c>
      <c r="AN97" s="6">
        <f t="shared" si="163"/>
        <v>14316.725339000002</v>
      </c>
      <c r="AO97" s="6">
        <f t="shared" si="164"/>
        <v>11727.249908000002</v>
      </c>
      <c r="AP97" s="6">
        <f t="shared" si="165"/>
        <v>13487.795587000001</v>
      </c>
      <c r="AQ97" s="6">
        <f t="shared" si="166"/>
        <v>15969.094782</v>
      </c>
      <c r="AR97" s="6">
        <f t="shared" si="167"/>
        <v>15550.032456999999</v>
      </c>
    </row>
    <row r="98" spans="1:44" x14ac:dyDescent="0.25">
      <c r="A98" s="58" t="s">
        <v>8</v>
      </c>
      <c r="B98" s="57">
        <f>[1]Text!B5</f>
        <v>713.00287099999991</v>
      </c>
      <c r="C98" s="57">
        <f>[1]Text!C5</f>
        <v>804.97743799999989</v>
      </c>
      <c r="D98" s="57">
        <f>[1]Text!D5</f>
        <v>834.04019800000003</v>
      </c>
      <c r="E98" s="57">
        <f>[1]Text!E5</f>
        <v>908.0796459999998</v>
      </c>
      <c r="F98" s="57">
        <f>[1]Text!F5</f>
        <v>1012.3136420000001</v>
      </c>
      <c r="G98" s="57">
        <f>[1]Text!G5</f>
        <v>1036.4792649999999</v>
      </c>
      <c r="H98" s="57">
        <f>[1]Text!H5</f>
        <v>975.40705400000002</v>
      </c>
      <c r="I98" s="57">
        <f>[1]Text!I5</f>
        <v>1306.3061760000005</v>
      </c>
      <c r="J98" s="57">
        <f>[1]Text!J5</f>
        <v>1480.68094</v>
      </c>
      <c r="K98" s="57">
        <f>[1]Text!K5</f>
        <v>1318.8198509999995</v>
      </c>
      <c r="L98" s="57"/>
      <c r="M98" s="57">
        <f>[1]Text!M5</f>
        <v>1584.4312049999999</v>
      </c>
      <c r="N98" s="57">
        <f>[1]Text!N5</f>
        <v>1882.9842239999998</v>
      </c>
      <c r="O98" s="57">
        <f>[1]Text!O5</f>
        <v>2205.8065839999999</v>
      </c>
      <c r="P98" s="57">
        <f>[1]Text!P5</f>
        <v>2715.6841119999999</v>
      </c>
      <c r="Q98" s="57">
        <f>[1]Text!Q5</f>
        <v>3112.0584210000002</v>
      </c>
      <c r="R98" s="57">
        <f>[1]Text!R5</f>
        <v>3967.9176619999998</v>
      </c>
      <c r="S98" s="57">
        <f>[1]Text!S5</f>
        <v>3401.3356420000005</v>
      </c>
      <c r="T98" s="57">
        <f>[1]Text!T5</f>
        <v>4076.1626169999995</v>
      </c>
      <c r="U98" s="57">
        <f>[1]Text!U5</f>
        <v>4479.9472910000004</v>
      </c>
      <c r="V98" s="57">
        <f>[1]Text!V5</f>
        <v>5349.4197809999987</v>
      </c>
      <c r="X98" s="6">
        <f t="shared" si="148"/>
        <v>-871.42833399999995</v>
      </c>
      <c r="Y98" s="6">
        <f t="shared" si="149"/>
        <v>-1078.0067859999999</v>
      </c>
      <c r="Z98" s="6">
        <f t="shared" si="150"/>
        <v>-1371.7663859999998</v>
      </c>
      <c r="AA98" s="6">
        <f t="shared" si="151"/>
        <v>-1807.6044660000002</v>
      </c>
      <c r="AB98" s="6">
        <f t="shared" si="152"/>
        <v>-2099.7447790000001</v>
      </c>
      <c r="AC98" s="6">
        <f t="shared" si="153"/>
        <v>-2931.4383969999999</v>
      </c>
      <c r="AD98" s="6">
        <f t="shared" si="154"/>
        <v>-2425.9285880000007</v>
      </c>
      <c r="AE98" s="6">
        <f t="shared" si="155"/>
        <v>-2769.856440999999</v>
      </c>
      <c r="AF98" s="6">
        <f t="shared" si="156"/>
        <v>-2999.2663510000002</v>
      </c>
      <c r="AG98" s="6">
        <f t="shared" si="157"/>
        <v>-4030.5999299999994</v>
      </c>
      <c r="AI98" s="6">
        <f t="shared" si="158"/>
        <v>2297.4340759999995</v>
      </c>
      <c r="AJ98" s="6">
        <f t="shared" si="159"/>
        <v>2687.9616619999997</v>
      </c>
      <c r="AK98" s="6">
        <f t="shared" si="160"/>
        <v>3039.8467820000001</v>
      </c>
      <c r="AL98" s="6">
        <f t="shared" si="161"/>
        <v>3623.7637579999996</v>
      </c>
      <c r="AM98" s="6">
        <f t="shared" si="162"/>
        <v>4124.3720630000007</v>
      </c>
      <c r="AN98" s="6">
        <f t="shared" si="163"/>
        <v>5004.3969269999998</v>
      </c>
      <c r="AO98" s="6">
        <f t="shared" si="164"/>
        <v>4376.7426960000003</v>
      </c>
      <c r="AP98" s="6">
        <f t="shared" si="165"/>
        <v>5382.468793</v>
      </c>
      <c r="AQ98" s="6">
        <f t="shared" si="166"/>
        <v>5960.6282310000006</v>
      </c>
      <c r="AR98" s="6">
        <f t="shared" si="167"/>
        <v>6668.239631999998</v>
      </c>
    </row>
    <row r="99" spans="1:44" x14ac:dyDescent="0.25">
      <c r="A99" s="58" t="s">
        <v>9</v>
      </c>
      <c r="B99" s="57">
        <f>[1]Text!B6</f>
        <v>40.183437999999995</v>
      </c>
      <c r="C99" s="57">
        <f>[1]Text!C6</f>
        <v>53.147909999999996</v>
      </c>
      <c r="D99" s="57">
        <f>[1]Text!D6</f>
        <v>52.181890000000003</v>
      </c>
      <c r="E99" s="57">
        <f>[1]Text!E6</f>
        <v>59.725861000000002</v>
      </c>
      <c r="F99" s="57">
        <f>[1]Text!F6</f>
        <v>66.436776999999992</v>
      </c>
      <c r="G99" s="57">
        <f>[1]Text!G6</f>
        <v>78.589641999999998</v>
      </c>
      <c r="H99" s="57">
        <f>[1]Text!H6</f>
        <v>78.540759999999992</v>
      </c>
      <c r="I99" s="57">
        <f>[1]Text!I6</f>
        <v>94.144206999999994</v>
      </c>
      <c r="J99" s="57">
        <f>[1]Text!J6</f>
        <v>96.275136000000003</v>
      </c>
      <c r="K99" s="57">
        <f>[1]Text!K6</f>
        <v>61.933351000000002</v>
      </c>
      <c r="L99" s="57"/>
      <c r="M99" s="57">
        <f>[1]Text!M6</f>
        <v>281.20918900000004</v>
      </c>
      <c r="N99" s="57">
        <f>[1]Text!N6</f>
        <v>336.95950500000004</v>
      </c>
      <c r="O99" s="57">
        <f>[1]Text!O6</f>
        <v>384.63292699999994</v>
      </c>
      <c r="P99" s="57">
        <f>[1]Text!P6</f>
        <v>448.23609400000004</v>
      </c>
      <c r="Q99" s="57">
        <f>[1]Text!Q6</f>
        <v>528.55890999999997</v>
      </c>
      <c r="R99" s="57">
        <f>[1]Text!R6</f>
        <v>705.92364600000008</v>
      </c>
      <c r="S99" s="57">
        <f>[1]Text!S6</f>
        <v>637.69641999999999</v>
      </c>
      <c r="T99" s="57">
        <f>[1]Text!T6</f>
        <v>866.04376799999989</v>
      </c>
      <c r="U99" s="57">
        <f>[1]Text!U6</f>
        <v>947.55179800000019</v>
      </c>
      <c r="V99" s="57">
        <f>[1]Text!V6</f>
        <v>1076.3604639999999</v>
      </c>
      <c r="X99" s="6">
        <f t="shared" si="148"/>
        <v>-241.02575100000004</v>
      </c>
      <c r="Y99" s="6">
        <f t="shared" si="149"/>
        <v>-283.81159500000001</v>
      </c>
      <c r="Z99" s="6">
        <f t="shared" si="150"/>
        <v>-332.45103699999993</v>
      </c>
      <c r="AA99" s="6">
        <f t="shared" si="151"/>
        <v>-388.51023300000003</v>
      </c>
      <c r="AB99" s="6">
        <f t="shared" si="152"/>
        <v>-462.12213299999996</v>
      </c>
      <c r="AC99" s="6">
        <f t="shared" si="153"/>
        <v>-627.33400400000005</v>
      </c>
      <c r="AD99" s="6">
        <f t="shared" si="154"/>
        <v>-559.15566000000001</v>
      </c>
      <c r="AE99" s="6">
        <f t="shared" si="155"/>
        <v>-771.89956099999995</v>
      </c>
      <c r="AF99" s="6">
        <f t="shared" si="156"/>
        <v>-851.27666200000021</v>
      </c>
      <c r="AG99" s="6">
        <f t="shared" si="157"/>
        <v>-1014.4271129999998</v>
      </c>
      <c r="AI99" s="6">
        <f t="shared" si="158"/>
        <v>321.39262700000006</v>
      </c>
      <c r="AJ99" s="6">
        <f t="shared" si="159"/>
        <v>390.10741500000006</v>
      </c>
      <c r="AK99" s="6">
        <f t="shared" si="160"/>
        <v>436.81481699999995</v>
      </c>
      <c r="AL99" s="6">
        <f t="shared" si="161"/>
        <v>507.96195500000005</v>
      </c>
      <c r="AM99" s="6">
        <f t="shared" si="162"/>
        <v>594.99568699999998</v>
      </c>
      <c r="AN99" s="6">
        <f t="shared" si="163"/>
        <v>784.5132880000001</v>
      </c>
      <c r="AO99" s="6">
        <f t="shared" si="164"/>
        <v>716.23717999999997</v>
      </c>
      <c r="AP99" s="6">
        <f t="shared" si="165"/>
        <v>960.18797499999982</v>
      </c>
      <c r="AQ99" s="6">
        <f t="shared" si="166"/>
        <v>1043.8269340000002</v>
      </c>
      <c r="AR99" s="6">
        <f t="shared" si="167"/>
        <v>1138.2938149999998</v>
      </c>
    </row>
    <row r="100" spans="1:44" x14ac:dyDescent="0.25">
      <c r="A100" s="58" t="s">
        <v>10</v>
      </c>
      <c r="B100" s="57">
        <f>[1]Text!B7</f>
        <v>4.2196589999999992</v>
      </c>
      <c r="C100" s="57">
        <f>[1]Text!C7</f>
        <v>5.2104699999999999</v>
      </c>
      <c r="D100" s="57">
        <f>[1]Text!D7</f>
        <v>5.107869</v>
      </c>
      <c r="E100" s="57">
        <f>[1]Text!E7</f>
        <v>4.1923579999999996</v>
      </c>
      <c r="F100" s="57">
        <f>[1]Text!F7</f>
        <v>5.9792939999999994</v>
      </c>
      <c r="G100" s="57">
        <f>[1]Text!G7</f>
        <v>7.9105240000000006</v>
      </c>
      <c r="H100" s="57">
        <f>[1]Text!H7</f>
        <v>5.9086440000000007</v>
      </c>
      <c r="I100" s="57">
        <f>[1]Text!I7</f>
        <v>7.4401890000000002</v>
      </c>
      <c r="J100" s="57">
        <f>[1]Text!J7</f>
        <v>3.4599579999999994</v>
      </c>
      <c r="K100" s="57">
        <f>[1]Text!K7</f>
        <v>2.7240029999999997</v>
      </c>
      <c r="L100" s="57"/>
      <c r="M100" s="57">
        <f>[1]Text!M7</f>
        <v>183.98407899999998</v>
      </c>
      <c r="N100" s="57">
        <f>[1]Text!N7</f>
        <v>213.49060599999999</v>
      </c>
      <c r="O100" s="57">
        <f>[1]Text!O7</f>
        <v>251.24423299999995</v>
      </c>
      <c r="P100" s="57">
        <f>[1]Text!P7</f>
        <v>295.705175</v>
      </c>
      <c r="Q100" s="57">
        <f>[1]Text!Q7</f>
        <v>404.75207599999999</v>
      </c>
      <c r="R100" s="57">
        <f>[1]Text!R7</f>
        <v>502.98466999999999</v>
      </c>
      <c r="S100" s="57">
        <f>[1]Text!S7</f>
        <v>488.35768599999994</v>
      </c>
      <c r="T100" s="57">
        <f>[1]Text!T7</f>
        <v>528.06168200000013</v>
      </c>
      <c r="U100" s="57">
        <f>[1]Text!U7</f>
        <v>577.38023299999998</v>
      </c>
      <c r="V100" s="57">
        <f>[1]Text!V7</f>
        <v>663.52673500000003</v>
      </c>
      <c r="X100" s="6">
        <f t="shared" si="148"/>
        <v>-179.76441999999997</v>
      </c>
      <c r="Y100" s="6">
        <f t="shared" si="149"/>
        <v>-208.280136</v>
      </c>
      <c r="Z100" s="6">
        <f t="shared" si="150"/>
        <v>-246.13636399999996</v>
      </c>
      <c r="AA100" s="6">
        <f t="shared" si="151"/>
        <v>-291.51281699999998</v>
      </c>
      <c r="AB100" s="6">
        <f t="shared" si="152"/>
        <v>-398.77278200000001</v>
      </c>
      <c r="AC100" s="6">
        <f t="shared" si="153"/>
        <v>-495.07414599999998</v>
      </c>
      <c r="AD100" s="6">
        <f t="shared" si="154"/>
        <v>-482.44904199999996</v>
      </c>
      <c r="AE100" s="6">
        <f t="shared" si="155"/>
        <v>-520.6214930000001</v>
      </c>
      <c r="AF100" s="6">
        <f t="shared" si="156"/>
        <v>-573.92027499999995</v>
      </c>
      <c r="AG100" s="6">
        <f t="shared" si="157"/>
        <v>-660.80273199999999</v>
      </c>
      <c r="AI100" s="6">
        <f t="shared" si="158"/>
        <v>188.20373799999999</v>
      </c>
      <c r="AJ100" s="6">
        <f t="shared" si="159"/>
        <v>218.70107599999997</v>
      </c>
      <c r="AK100" s="6">
        <f t="shared" si="160"/>
        <v>256.35210199999995</v>
      </c>
      <c r="AL100" s="6">
        <f t="shared" si="161"/>
        <v>299.89753300000001</v>
      </c>
      <c r="AM100" s="6">
        <f t="shared" si="162"/>
        <v>410.73136999999997</v>
      </c>
      <c r="AN100" s="6">
        <f t="shared" si="163"/>
        <v>510.895194</v>
      </c>
      <c r="AO100" s="6">
        <f t="shared" si="164"/>
        <v>494.26632999999993</v>
      </c>
      <c r="AP100" s="6">
        <f t="shared" si="165"/>
        <v>535.50187100000016</v>
      </c>
      <c r="AQ100" s="6">
        <f t="shared" si="166"/>
        <v>580.840191</v>
      </c>
      <c r="AR100" s="6">
        <f t="shared" si="167"/>
        <v>666.25073800000007</v>
      </c>
    </row>
    <row r="101" spans="1:44" x14ac:dyDescent="0.25">
      <c r="A101" s="58" t="s">
        <v>11</v>
      </c>
      <c r="B101" s="57">
        <f>[1]Text!B8</f>
        <v>177.904606</v>
      </c>
      <c r="C101" s="57">
        <f>[1]Text!C8</f>
        <v>89.750071000000005</v>
      </c>
      <c r="D101" s="57">
        <f>[1]Text!D8</f>
        <v>75.689863000000003</v>
      </c>
      <c r="E101" s="57">
        <f>[1]Text!E8</f>
        <v>65.150830999999982</v>
      </c>
      <c r="F101" s="57">
        <f>[1]Text!F8</f>
        <v>604.46957300000008</v>
      </c>
      <c r="G101" s="57">
        <f>[1]Text!G8</f>
        <v>802.69994900000006</v>
      </c>
      <c r="H101" s="57">
        <f>[1]Text!H8</f>
        <v>56.438468999999998</v>
      </c>
      <c r="I101" s="57">
        <f>[1]Text!I8</f>
        <v>63.764355999999999</v>
      </c>
      <c r="J101" s="57">
        <f>[1]Text!J8</f>
        <v>102.623498</v>
      </c>
      <c r="K101" s="57">
        <f>[1]Text!K8</f>
        <v>71.953524999999985</v>
      </c>
      <c r="L101" s="57"/>
      <c r="M101" s="57">
        <f>[1]Text!M8</f>
        <v>1932.4675069999998</v>
      </c>
      <c r="N101" s="57">
        <f>[1]Text!N8</f>
        <v>1980.4663779999996</v>
      </c>
      <c r="O101" s="57">
        <f>[1]Text!O8</f>
        <v>2169.3229409999999</v>
      </c>
      <c r="P101" s="57">
        <f>[1]Text!P8</f>
        <v>2827.7992430000004</v>
      </c>
      <c r="Q101" s="57">
        <f>[1]Text!Q8</f>
        <v>3307.5100670000002</v>
      </c>
      <c r="R101" s="57">
        <f>[1]Text!R8</f>
        <v>4036.9630330000005</v>
      </c>
      <c r="S101" s="57">
        <f>[1]Text!S8</f>
        <v>3592.5001249999996</v>
      </c>
      <c r="T101" s="57">
        <f>[1]Text!T8</f>
        <v>4108.0286940000005</v>
      </c>
      <c r="U101" s="57">
        <f>[1]Text!U8</f>
        <v>5460.9921750000003</v>
      </c>
      <c r="V101" s="57">
        <f>[1]Text!V8</f>
        <v>5007.917778</v>
      </c>
      <c r="X101" s="6">
        <f t="shared" si="148"/>
        <v>-1754.5629009999998</v>
      </c>
      <c r="Y101" s="6">
        <f t="shared" si="149"/>
        <v>-1890.7163069999997</v>
      </c>
      <c r="Z101" s="6">
        <f t="shared" si="150"/>
        <v>-2093.6330779999998</v>
      </c>
      <c r="AA101" s="6">
        <f t="shared" si="151"/>
        <v>-2762.6484120000005</v>
      </c>
      <c r="AB101" s="6">
        <f t="shared" si="152"/>
        <v>-2703.0404939999999</v>
      </c>
      <c r="AC101" s="6">
        <f t="shared" si="153"/>
        <v>-3234.2630840000002</v>
      </c>
      <c r="AD101" s="6">
        <f t="shared" si="154"/>
        <v>-3536.0616559999994</v>
      </c>
      <c r="AE101" s="6">
        <f t="shared" si="155"/>
        <v>-4044.2643380000004</v>
      </c>
      <c r="AF101" s="6">
        <f t="shared" si="156"/>
        <v>-5358.3686770000004</v>
      </c>
      <c r="AG101" s="6">
        <f t="shared" si="157"/>
        <v>-4935.9642530000001</v>
      </c>
      <c r="AI101" s="6">
        <f t="shared" si="158"/>
        <v>2110.3721129999999</v>
      </c>
      <c r="AJ101" s="6">
        <f t="shared" si="159"/>
        <v>2070.2164489999996</v>
      </c>
      <c r="AK101" s="6">
        <f t="shared" si="160"/>
        <v>2245.012804</v>
      </c>
      <c r="AL101" s="6">
        <f t="shared" si="161"/>
        <v>2892.9500740000003</v>
      </c>
      <c r="AM101" s="6">
        <f t="shared" si="162"/>
        <v>3911.9796400000005</v>
      </c>
      <c r="AN101" s="6">
        <f t="shared" si="163"/>
        <v>4839.6629820000007</v>
      </c>
      <c r="AO101" s="6">
        <f t="shared" si="164"/>
        <v>3648.9385939999997</v>
      </c>
      <c r="AP101" s="6">
        <f t="shared" si="165"/>
        <v>4171.7930500000002</v>
      </c>
      <c r="AQ101" s="6">
        <f t="shared" si="166"/>
        <v>5563.6156730000002</v>
      </c>
      <c r="AR101" s="6">
        <f t="shared" si="167"/>
        <v>5079.8713029999999</v>
      </c>
    </row>
    <row r="102" spans="1:44" x14ac:dyDescent="0.25">
      <c r="A102" s="58" t="s">
        <v>12</v>
      </c>
      <c r="B102" s="57">
        <f>[1]Text!B9</f>
        <v>32.689048</v>
      </c>
      <c r="C102" s="57">
        <f>[1]Text!C9</f>
        <v>32.786701000000001</v>
      </c>
      <c r="D102" s="57">
        <f>[1]Text!D9</f>
        <v>31.736281000000002</v>
      </c>
      <c r="E102" s="57">
        <f>[1]Text!E9</f>
        <v>39.190124999999995</v>
      </c>
      <c r="F102" s="57">
        <f>[1]Text!F9</f>
        <v>44.787133000000011</v>
      </c>
      <c r="G102" s="57">
        <f>[1]Text!G9</f>
        <v>38.823029999999996</v>
      </c>
      <c r="H102" s="57">
        <f>[1]Text!H9</f>
        <v>40.661521</v>
      </c>
      <c r="I102" s="57">
        <f>[1]Text!I9</f>
        <v>60.748280000000001</v>
      </c>
      <c r="J102" s="57">
        <f>[1]Text!J9</f>
        <v>69.560126000000011</v>
      </c>
      <c r="K102" s="57">
        <f>[1]Text!K9</f>
        <v>54.735923999999997</v>
      </c>
      <c r="L102" s="57"/>
      <c r="M102" s="57">
        <f>[1]Text!M9</f>
        <v>361.38866200000001</v>
      </c>
      <c r="N102" s="57">
        <f>[1]Text!N9</f>
        <v>405.37679400000002</v>
      </c>
      <c r="O102" s="57">
        <f>[1]Text!O9</f>
        <v>511.95336400000002</v>
      </c>
      <c r="P102" s="57">
        <f>[1]Text!P9</f>
        <v>646.85695500000008</v>
      </c>
      <c r="Q102" s="57">
        <f>[1]Text!Q9</f>
        <v>683.26842399999998</v>
      </c>
      <c r="R102" s="57">
        <f>[1]Text!R9</f>
        <v>758.04274400000008</v>
      </c>
      <c r="S102" s="57">
        <f>[1]Text!S9</f>
        <v>762.94587200000001</v>
      </c>
      <c r="T102" s="57">
        <f>[1]Text!T9</f>
        <v>976.81508999999994</v>
      </c>
      <c r="U102" s="57">
        <f>[1]Text!U9</f>
        <v>1044.9381740000001</v>
      </c>
      <c r="V102" s="57">
        <f>[1]Text!V9</f>
        <v>1131.0816829999999</v>
      </c>
      <c r="X102" s="6">
        <f t="shared" si="148"/>
        <v>-328.699614</v>
      </c>
      <c r="Y102" s="6">
        <f t="shared" si="149"/>
        <v>-372.59009300000002</v>
      </c>
      <c r="Z102" s="6">
        <f t="shared" si="150"/>
        <v>-480.217083</v>
      </c>
      <c r="AA102" s="6">
        <f t="shared" si="151"/>
        <v>-607.66683000000012</v>
      </c>
      <c r="AB102" s="6">
        <f t="shared" si="152"/>
        <v>-638.48129099999994</v>
      </c>
      <c r="AC102" s="6">
        <f t="shared" si="153"/>
        <v>-719.21971400000007</v>
      </c>
      <c r="AD102" s="6">
        <f t="shared" si="154"/>
        <v>-722.28435100000002</v>
      </c>
      <c r="AE102" s="6">
        <f t="shared" si="155"/>
        <v>-916.06680999999992</v>
      </c>
      <c r="AF102" s="6">
        <f t="shared" si="156"/>
        <v>-975.37804800000015</v>
      </c>
      <c r="AG102" s="6">
        <f t="shared" si="157"/>
        <v>-1076.3457589999998</v>
      </c>
      <c r="AI102" s="6">
        <f t="shared" si="158"/>
        <v>394.07771000000002</v>
      </c>
      <c r="AJ102" s="6">
        <f t="shared" si="159"/>
        <v>438.16349500000001</v>
      </c>
      <c r="AK102" s="6">
        <f t="shared" si="160"/>
        <v>543.68964500000004</v>
      </c>
      <c r="AL102" s="6">
        <f t="shared" si="161"/>
        <v>686.04708000000005</v>
      </c>
      <c r="AM102" s="6">
        <f t="shared" si="162"/>
        <v>728.05555700000002</v>
      </c>
      <c r="AN102" s="6">
        <f t="shared" si="163"/>
        <v>796.8657740000001</v>
      </c>
      <c r="AO102" s="6">
        <f t="shared" si="164"/>
        <v>803.607393</v>
      </c>
      <c r="AP102" s="6">
        <f t="shared" si="165"/>
        <v>1037.5633699999998</v>
      </c>
      <c r="AQ102" s="6">
        <f t="shared" si="166"/>
        <v>1114.4983000000002</v>
      </c>
      <c r="AR102" s="6">
        <f t="shared" si="167"/>
        <v>1185.817607</v>
      </c>
    </row>
    <row r="103" spans="1:44" x14ac:dyDescent="0.25">
      <c r="A103" s="58" t="s">
        <v>13</v>
      </c>
      <c r="B103" s="57">
        <f>[1]Text!B10</f>
        <v>524.81228300000009</v>
      </c>
      <c r="C103" s="57">
        <f>[1]Text!C10</f>
        <v>633.59846799999991</v>
      </c>
      <c r="D103" s="57">
        <f>[1]Text!D10</f>
        <v>552.12115500000004</v>
      </c>
      <c r="E103" s="57">
        <f>[1]Text!E10</f>
        <v>567.46701400000006</v>
      </c>
      <c r="F103" s="57">
        <f>[1]Text!F10</f>
        <v>631.02677900000003</v>
      </c>
      <c r="G103" s="57">
        <f>[1]Text!G10</f>
        <v>641.21841599999993</v>
      </c>
      <c r="H103" s="57">
        <f>[1]Text!H10</f>
        <v>552.45612700000004</v>
      </c>
      <c r="I103" s="57">
        <f>[1]Text!I10</f>
        <v>521.57855899999993</v>
      </c>
      <c r="J103" s="57">
        <f>[1]Text!J10</f>
        <v>547.10667000000001</v>
      </c>
      <c r="K103" s="57">
        <f>[1]Text!K10</f>
        <v>450.50478000000004</v>
      </c>
      <c r="L103" s="57"/>
      <c r="M103" s="57">
        <f>[1]Text!M10</f>
        <v>1556.5102569999999</v>
      </c>
      <c r="N103" s="57">
        <f>[1]Text!N10</f>
        <v>1808.0945459999998</v>
      </c>
      <c r="O103" s="57">
        <f>[1]Text!O10</f>
        <v>1845.6430539999999</v>
      </c>
      <c r="P103" s="57">
        <f>[1]Text!P10</f>
        <v>2106.0270839999998</v>
      </c>
      <c r="Q103" s="57">
        <f>[1]Text!Q10</f>
        <v>2396.5339390000004</v>
      </c>
      <c r="R103" s="57">
        <f>[1]Text!R10</f>
        <v>2699.1205620000001</v>
      </c>
      <c r="S103" s="57">
        <f>[1]Text!S10</f>
        <v>2421.2612240000003</v>
      </c>
      <c r="T103" s="57">
        <f>[1]Text!T10</f>
        <v>2930.6409999999996</v>
      </c>
      <c r="U103" s="57">
        <f>[1]Text!U10</f>
        <v>3534.0529139999999</v>
      </c>
      <c r="V103" s="57">
        <f>[1]Text!V10</f>
        <v>3847.7932740000001</v>
      </c>
      <c r="X103" s="6">
        <f t="shared" si="148"/>
        <v>-1031.6979739999997</v>
      </c>
      <c r="Y103" s="6">
        <f t="shared" si="149"/>
        <v>-1174.4960779999999</v>
      </c>
      <c r="Z103" s="6">
        <f t="shared" si="150"/>
        <v>-1293.5218989999998</v>
      </c>
      <c r="AA103" s="6">
        <f t="shared" si="151"/>
        <v>-1538.5600699999998</v>
      </c>
      <c r="AB103" s="6">
        <f t="shared" si="152"/>
        <v>-1765.5071600000003</v>
      </c>
      <c r="AC103" s="6">
        <f t="shared" si="153"/>
        <v>-2057.9021460000004</v>
      </c>
      <c r="AD103" s="6">
        <f t="shared" si="154"/>
        <v>-1868.8050970000004</v>
      </c>
      <c r="AE103" s="6">
        <f t="shared" si="155"/>
        <v>-2409.0624409999996</v>
      </c>
      <c r="AF103" s="6">
        <f t="shared" si="156"/>
        <v>-2986.9462439999998</v>
      </c>
      <c r="AG103" s="6">
        <f t="shared" si="157"/>
        <v>-3397.2884939999999</v>
      </c>
      <c r="AI103" s="6">
        <f t="shared" si="158"/>
        <v>2081.3225400000001</v>
      </c>
      <c r="AJ103" s="6">
        <f t="shared" si="159"/>
        <v>2441.6930139999995</v>
      </c>
      <c r="AK103" s="6">
        <f t="shared" si="160"/>
        <v>2397.7642089999999</v>
      </c>
      <c r="AL103" s="6">
        <f t="shared" si="161"/>
        <v>2673.4940980000001</v>
      </c>
      <c r="AM103" s="6">
        <f t="shared" si="162"/>
        <v>3027.5607180000006</v>
      </c>
      <c r="AN103" s="6">
        <f t="shared" si="163"/>
        <v>3340.3389779999998</v>
      </c>
      <c r="AO103" s="6">
        <f t="shared" si="164"/>
        <v>2973.7173510000002</v>
      </c>
      <c r="AP103" s="6">
        <f t="shared" si="165"/>
        <v>3452.2195589999997</v>
      </c>
      <c r="AQ103" s="6">
        <f t="shared" si="166"/>
        <v>4081.159584</v>
      </c>
      <c r="AR103" s="6">
        <f t="shared" si="167"/>
        <v>4298.2980539999999</v>
      </c>
    </row>
    <row r="104" spans="1:44" x14ac:dyDescent="0.25">
      <c r="A104" s="58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</row>
    <row r="105" spans="1:44" s="32" customFormat="1" x14ac:dyDescent="0.25">
      <c r="A105" s="56" t="s">
        <v>19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</row>
    <row r="106" spans="1:44" s="33" customFormat="1" x14ac:dyDescent="0.25">
      <c r="A106" s="58"/>
      <c r="B106" s="59" t="s">
        <v>63</v>
      </c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 t="s">
        <v>64</v>
      </c>
      <c r="N106" s="59"/>
      <c r="O106" s="59"/>
      <c r="P106" s="59"/>
      <c r="Q106" s="59"/>
      <c r="R106" s="59"/>
      <c r="S106" s="59"/>
      <c r="T106" s="59"/>
      <c r="U106" s="59"/>
      <c r="V106" s="59"/>
      <c r="X106" s="33" t="s">
        <v>3</v>
      </c>
      <c r="AI106" s="33" t="s">
        <v>4</v>
      </c>
    </row>
    <row r="107" spans="1:44" s="33" customFormat="1" x14ac:dyDescent="0.25">
      <c r="A107" s="58"/>
      <c r="B107" s="59">
        <v>2003</v>
      </c>
      <c r="C107" s="59">
        <v>2004</v>
      </c>
      <c r="D107" s="59">
        <v>2005</v>
      </c>
      <c r="E107" s="59">
        <v>2006</v>
      </c>
      <c r="F107" s="59">
        <v>2007</v>
      </c>
      <c r="G107" s="59">
        <v>2008</v>
      </c>
      <c r="H107" s="59">
        <v>2009</v>
      </c>
      <c r="I107" s="59">
        <v>2010</v>
      </c>
      <c r="J107" s="59">
        <v>2011</v>
      </c>
      <c r="K107" s="59">
        <v>2012</v>
      </c>
      <c r="L107" s="59"/>
      <c r="M107" s="59">
        <v>2003</v>
      </c>
      <c r="N107" s="59">
        <v>2004</v>
      </c>
      <c r="O107" s="59">
        <v>2005</v>
      </c>
      <c r="P107" s="59">
        <v>2006</v>
      </c>
      <c r="Q107" s="59">
        <v>2007</v>
      </c>
      <c r="R107" s="59">
        <v>2008</v>
      </c>
      <c r="S107" s="59">
        <v>2009</v>
      </c>
      <c r="T107" s="59">
        <v>2010</v>
      </c>
      <c r="U107" s="59">
        <v>2011</v>
      </c>
      <c r="V107" s="59">
        <v>2012</v>
      </c>
      <c r="X107" s="33">
        <f t="shared" ref="X107:AR107" si="168">B107</f>
        <v>2003</v>
      </c>
      <c r="Y107" s="33">
        <f t="shared" si="168"/>
        <v>2004</v>
      </c>
      <c r="Z107" s="33">
        <f t="shared" si="168"/>
        <v>2005</v>
      </c>
      <c r="AA107" s="33">
        <f t="shared" si="168"/>
        <v>2006</v>
      </c>
      <c r="AB107" s="33">
        <f t="shared" si="168"/>
        <v>2007</v>
      </c>
      <c r="AC107" s="33">
        <f t="shared" si="168"/>
        <v>2008</v>
      </c>
      <c r="AD107" s="33">
        <f t="shared" si="168"/>
        <v>2009</v>
      </c>
      <c r="AE107" s="33">
        <f t="shared" si="168"/>
        <v>2010</v>
      </c>
      <c r="AF107" s="33">
        <f t="shared" si="168"/>
        <v>2011</v>
      </c>
      <c r="AG107" s="33">
        <f t="shared" si="168"/>
        <v>2012</v>
      </c>
      <c r="AH107" s="33">
        <f t="shared" si="168"/>
        <v>0</v>
      </c>
      <c r="AI107" s="33">
        <f t="shared" si="168"/>
        <v>2003</v>
      </c>
      <c r="AJ107" s="33">
        <f t="shared" si="168"/>
        <v>2004</v>
      </c>
      <c r="AK107" s="33">
        <f t="shared" si="168"/>
        <v>2005</v>
      </c>
      <c r="AL107" s="33">
        <f t="shared" si="168"/>
        <v>2006</v>
      </c>
      <c r="AM107" s="33">
        <f t="shared" si="168"/>
        <v>2007</v>
      </c>
      <c r="AN107" s="33">
        <f t="shared" si="168"/>
        <v>2008</v>
      </c>
      <c r="AO107" s="33">
        <f t="shared" si="168"/>
        <v>2009</v>
      </c>
      <c r="AP107" s="33">
        <f t="shared" si="168"/>
        <v>2010</v>
      </c>
      <c r="AQ107" s="33">
        <f t="shared" si="168"/>
        <v>2011</v>
      </c>
      <c r="AR107" s="33">
        <f t="shared" si="168"/>
        <v>2012</v>
      </c>
    </row>
    <row r="108" spans="1:44" x14ac:dyDescent="0.25">
      <c r="A108" s="58" t="s">
        <v>5</v>
      </c>
      <c r="B108" s="57">
        <f>[1]World!B32</f>
        <v>219370.88170699999</v>
      </c>
      <c r="C108" s="57">
        <f>[1]World!C32</f>
        <v>244996.72934799999</v>
      </c>
      <c r="D108" s="57">
        <f>[1]World!D32</f>
        <v>263384.49249099998</v>
      </c>
      <c r="E108" s="57">
        <f>[1]World!E32</f>
        <v>293884.78509399999</v>
      </c>
      <c r="F108" s="57">
        <f>[1]World!F32</f>
        <v>331226.89867600001</v>
      </c>
      <c r="G108" s="57">
        <f>[1]World!G32</f>
        <v>336417.06135600002</v>
      </c>
      <c r="H108" s="57">
        <f>[1]World!H32</f>
        <v>293474.19251700002</v>
      </c>
      <c r="I108" s="57">
        <f>[1]World!I32</f>
        <v>325227.85141200002</v>
      </c>
      <c r="J108" s="57">
        <f>[1]World!J32</f>
        <v>366707.012116</v>
      </c>
      <c r="K108" s="57">
        <f>[1]World!K32</f>
        <v>382284.60682599997</v>
      </c>
      <c r="L108" s="57"/>
      <c r="M108" s="57">
        <f>[1]World!M32</f>
        <v>241286.84587799999</v>
      </c>
      <c r="N108" s="57">
        <f>[1]World!N32</f>
        <v>267633.33912999998</v>
      </c>
      <c r="O108" s="57">
        <f>[1]World!O32</f>
        <v>282771.68593000004</v>
      </c>
      <c r="P108" s="57">
        <f>[1]World!P32</f>
        <v>310037.912282</v>
      </c>
      <c r="Q108" s="57">
        <f>[1]World!Q32</f>
        <v>339668.53561900003</v>
      </c>
      <c r="R108" s="57">
        <f>[1]World!R32</f>
        <v>361383.881781</v>
      </c>
      <c r="S108" s="57">
        <f>[1]World!S32</f>
        <v>320401.28850099997</v>
      </c>
      <c r="T108" s="57">
        <f>[1]World!T32</f>
        <v>350952.74015799997</v>
      </c>
      <c r="U108" s="57">
        <f>[1]World!U32</f>
        <v>400241.01390799996</v>
      </c>
      <c r="V108" s="57">
        <f>[1]World!V32</f>
        <v>376170.033589</v>
      </c>
      <c r="X108" s="6">
        <f t="shared" ref="X108:X116" si="169">B108-M108</f>
        <v>-21915.964171</v>
      </c>
      <c r="Y108" s="6">
        <f t="shared" ref="Y108:Y116" si="170">C108-N108</f>
        <v>-22636.609781999985</v>
      </c>
      <c r="Z108" s="6">
        <f t="shared" ref="Z108:Z116" si="171">D108-O108</f>
        <v>-19387.193439000053</v>
      </c>
      <c r="AA108" s="6">
        <f t="shared" ref="AA108:AA116" si="172">E108-P108</f>
        <v>-16153.127188000013</v>
      </c>
      <c r="AB108" s="6">
        <f t="shared" ref="AB108:AB116" si="173">F108-Q108</f>
        <v>-8441.6369430000195</v>
      </c>
      <c r="AC108" s="6">
        <f t="shared" ref="AC108:AC116" si="174">G108-R108</f>
        <v>-24966.820424999984</v>
      </c>
      <c r="AD108" s="6">
        <f t="shared" ref="AD108:AD116" si="175">H108-S108</f>
        <v>-26927.095983999956</v>
      </c>
      <c r="AE108" s="6">
        <f t="shared" ref="AE108:AE116" si="176">I108-T108</f>
        <v>-25724.888745999953</v>
      </c>
      <c r="AF108" s="6">
        <f t="shared" ref="AF108:AF116" si="177">J108-U108</f>
        <v>-33534.001791999966</v>
      </c>
      <c r="AG108" s="6">
        <f t="shared" ref="AG108:AG116" si="178">K108-V108</f>
        <v>6114.5732369999751</v>
      </c>
      <c r="AI108" s="6">
        <f t="shared" ref="AI108:AI116" si="179">B108+M108</f>
        <v>460657.72758499999</v>
      </c>
      <c r="AJ108" s="6">
        <f t="shared" ref="AJ108:AJ116" si="180">C108+N108</f>
        <v>512630.068478</v>
      </c>
      <c r="AK108" s="6">
        <f t="shared" ref="AK108:AK116" si="181">D108+O108</f>
        <v>546156.17842100002</v>
      </c>
      <c r="AL108" s="6">
        <f t="shared" ref="AL108:AL116" si="182">E108+P108</f>
        <v>603922.697376</v>
      </c>
      <c r="AM108" s="6">
        <f t="shared" ref="AM108:AM116" si="183">F108+Q108</f>
        <v>670895.43429500004</v>
      </c>
      <c r="AN108" s="6">
        <f t="shared" ref="AN108:AN116" si="184">G108+R108</f>
        <v>697800.94313700008</v>
      </c>
      <c r="AO108" s="6">
        <f t="shared" ref="AO108:AO116" si="185">H108+S108</f>
        <v>613875.48101800005</v>
      </c>
      <c r="AP108" s="6">
        <f t="shared" ref="AP108:AP116" si="186">I108+T108</f>
        <v>676180.59156999993</v>
      </c>
      <c r="AQ108" s="6">
        <f t="shared" ref="AQ108:AQ116" si="187">J108+U108</f>
        <v>766948.02602400002</v>
      </c>
      <c r="AR108" s="6">
        <f t="shared" ref="AR108:AR116" si="188">K108+V108</f>
        <v>758454.64041500003</v>
      </c>
    </row>
    <row r="109" spans="1:44" x14ac:dyDescent="0.25">
      <c r="A109" s="60" t="s">
        <v>6</v>
      </c>
      <c r="B109" s="57">
        <f>[1]Clot!B3</f>
        <v>10390.561752</v>
      </c>
      <c r="C109" s="57">
        <f>[1]Clot!C3</f>
        <v>11326.085874</v>
      </c>
      <c r="D109" s="57">
        <f>[1]Clot!D3</f>
        <v>10565.573258999999</v>
      </c>
      <c r="E109" s="57">
        <f>[1]Clot!E3</f>
        <v>11299.085078</v>
      </c>
      <c r="F109" s="57">
        <f>[1]Clot!F3</f>
        <v>12935.840050000001</v>
      </c>
      <c r="G109" s="57">
        <f>[1]Clot!G3</f>
        <v>13667.638869999999</v>
      </c>
      <c r="H109" s="57">
        <f>[1]Clot!H3</f>
        <v>11564.880525</v>
      </c>
      <c r="I109" s="57">
        <f>[1]Clot!I3</f>
        <v>11524.114468</v>
      </c>
      <c r="J109" s="57">
        <f>[1]Clot!J3</f>
        <v>12756.774613</v>
      </c>
      <c r="K109" s="57">
        <f>[1]Clot!K3</f>
        <v>11816.733831</v>
      </c>
      <c r="L109" s="57"/>
      <c r="M109" s="57">
        <f>[1]Clot!M3</f>
        <v>3422.4171510000001</v>
      </c>
      <c r="N109" s="57">
        <f>[1]Clot!N3</f>
        <v>3861.690955</v>
      </c>
      <c r="O109" s="57">
        <f>[1]Clot!O3</f>
        <v>4006.466175</v>
      </c>
      <c r="P109" s="57">
        <f>[1]Clot!P3</f>
        <v>5155.3338090000007</v>
      </c>
      <c r="Q109" s="57">
        <f>[1]Clot!Q3</f>
        <v>6894.8575650000002</v>
      </c>
      <c r="R109" s="57">
        <f>[1]Clot!R3</f>
        <v>5946.9615990000002</v>
      </c>
      <c r="S109" s="57">
        <f>[1]Clot!S3</f>
        <v>5959.2641469999999</v>
      </c>
      <c r="T109" s="57">
        <f>[1]Clot!T3</f>
        <v>6728.4889620000004</v>
      </c>
      <c r="U109" s="57">
        <f>[1]Clot!U3</f>
        <v>7740.274386</v>
      </c>
      <c r="V109" s="57">
        <f>[1]Clot!V3</f>
        <v>9291.8643830000001</v>
      </c>
      <c r="X109" s="6">
        <f t="shared" si="169"/>
        <v>6968.144601</v>
      </c>
      <c r="Y109" s="6">
        <f t="shared" si="170"/>
        <v>7464.3949190000003</v>
      </c>
      <c r="Z109" s="6">
        <f t="shared" si="171"/>
        <v>6559.1070839999993</v>
      </c>
      <c r="AA109" s="6">
        <f t="shared" si="172"/>
        <v>6143.7512689999994</v>
      </c>
      <c r="AB109" s="6">
        <f t="shared" si="173"/>
        <v>6040.9824850000005</v>
      </c>
      <c r="AC109" s="6">
        <f t="shared" si="174"/>
        <v>7720.6772709999987</v>
      </c>
      <c r="AD109" s="6">
        <f t="shared" si="175"/>
        <v>5605.6163780000006</v>
      </c>
      <c r="AE109" s="6">
        <f t="shared" si="176"/>
        <v>4795.6255059999994</v>
      </c>
      <c r="AF109" s="6">
        <f t="shared" si="177"/>
        <v>5016.5002269999995</v>
      </c>
      <c r="AG109" s="6">
        <f t="shared" si="178"/>
        <v>2524.8694479999995</v>
      </c>
      <c r="AI109" s="6">
        <f t="shared" si="179"/>
        <v>13812.978902999999</v>
      </c>
      <c r="AJ109" s="6">
        <f t="shared" si="180"/>
        <v>15187.776829</v>
      </c>
      <c r="AK109" s="6">
        <f t="shared" si="181"/>
        <v>14572.039433999998</v>
      </c>
      <c r="AL109" s="6">
        <f t="shared" si="182"/>
        <v>16454.418887</v>
      </c>
      <c r="AM109" s="6">
        <f t="shared" si="183"/>
        <v>19830.697615000001</v>
      </c>
      <c r="AN109" s="6">
        <f t="shared" si="184"/>
        <v>19614.600468999997</v>
      </c>
      <c r="AO109" s="6">
        <f t="shared" si="185"/>
        <v>17524.144672000002</v>
      </c>
      <c r="AP109" s="6">
        <f t="shared" si="186"/>
        <v>18252.603429999999</v>
      </c>
      <c r="AQ109" s="6">
        <f t="shared" si="187"/>
        <v>20497.048998999999</v>
      </c>
      <c r="AR109" s="6">
        <f t="shared" si="188"/>
        <v>21108.598213999998</v>
      </c>
    </row>
    <row r="110" spans="1:44" x14ac:dyDescent="0.25">
      <c r="A110" s="58" t="s">
        <v>7</v>
      </c>
      <c r="B110" s="57">
        <f>[1]Clot!B4</f>
        <v>7739.9884730000003</v>
      </c>
      <c r="C110" s="57">
        <f>[1]Clot!C4</f>
        <v>8406.7199409999994</v>
      </c>
      <c r="D110" s="57">
        <f>[1]Clot!D4</f>
        <v>8117.965897</v>
      </c>
      <c r="E110" s="57">
        <f>[1]Clot!E4</f>
        <v>8814.0378130000008</v>
      </c>
      <c r="F110" s="57">
        <f>[1]Clot!F4</f>
        <v>10215.698265000001</v>
      </c>
      <c r="G110" s="57">
        <f>[1]Clot!G4</f>
        <v>11094.506096000001</v>
      </c>
      <c r="H110" s="57">
        <f>[1]Clot!H4</f>
        <v>9276.5888859999995</v>
      </c>
      <c r="I110" s="57">
        <f>[1]Clot!I4</f>
        <v>9514.6796520000007</v>
      </c>
      <c r="J110" s="57">
        <f>[1]Clot!J4</f>
        <v>10507.396547999997</v>
      </c>
      <c r="K110" s="57">
        <f>[1]Clot!K4</f>
        <v>9570.6243849999992</v>
      </c>
      <c r="L110" s="57"/>
      <c r="M110" s="57">
        <f>[1]Clot!M4</f>
        <v>2083.9966249999998</v>
      </c>
      <c r="N110" s="57">
        <f>[1]Clot!N4</f>
        <v>2220.6114520000001</v>
      </c>
      <c r="O110" s="57">
        <f>[1]Clot!O4</f>
        <v>2217.729816</v>
      </c>
      <c r="P110" s="57">
        <f>[1]Clot!P4</f>
        <v>2536.625477</v>
      </c>
      <c r="Q110" s="57">
        <f>[1]Clot!Q4</f>
        <v>3893.2370569999998</v>
      </c>
      <c r="R110" s="57">
        <f>[1]Clot!R4</f>
        <v>3102.5748519999997</v>
      </c>
      <c r="S110" s="57">
        <f>[1]Clot!S4</f>
        <v>3151.4185820000002</v>
      </c>
      <c r="T110" s="57">
        <f>[1]Clot!T4</f>
        <v>3461.4122050000005</v>
      </c>
      <c r="U110" s="57">
        <f>[1]Clot!U4</f>
        <v>3873.9994539999989</v>
      </c>
      <c r="V110" s="57">
        <f>[1]Clot!V4</f>
        <v>5393.7648470000004</v>
      </c>
      <c r="X110" s="6">
        <f t="shared" si="169"/>
        <v>5655.9918480000006</v>
      </c>
      <c r="Y110" s="6">
        <f t="shared" si="170"/>
        <v>6186.1084889999993</v>
      </c>
      <c r="Z110" s="6">
        <f t="shared" si="171"/>
        <v>5900.236081</v>
      </c>
      <c r="AA110" s="6">
        <f t="shared" si="172"/>
        <v>6277.4123360000012</v>
      </c>
      <c r="AB110" s="6">
        <f t="shared" si="173"/>
        <v>6322.4612080000006</v>
      </c>
      <c r="AC110" s="6">
        <f t="shared" si="174"/>
        <v>7991.9312440000012</v>
      </c>
      <c r="AD110" s="6">
        <f t="shared" si="175"/>
        <v>6125.1703039999993</v>
      </c>
      <c r="AE110" s="6">
        <f t="shared" si="176"/>
        <v>6053.2674470000002</v>
      </c>
      <c r="AF110" s="6">
        <f t="shared" si="177"/>
        <v>6633.3970939999981</v>
      </c>
      <c r="AG110" s="6">
        <f t="shared" si="178"/>
        <v>4176.8595379999988</v>
      </c>
      <c r="AI110" s="6">
        <f t="shared" si="179"/>
        <v>9823.985098000001</v>
      </c>
      <c r="AJ110" s="6">
        <f t="shared" si="180"/>
        <v>10627.331393</v>
      </c>
      <c r="AK110" s="6">
        <f t="shared" si="181"/>
        <v>10335.695713000001</v>
      </c>
      <c r="AL110" s="6">
        <f t="shared" si="182"/>
        <v>11350.66329</v>
      </c>
      <c r="AM110" s="6">
        <f t="shared" si="183"/>
        <v>14108.935322000001</v>
      </c>
      <c r="AN110" s="6">
        <f t="shared" si="184"/>
        <v>14197.080948000001</v>
      </c>
      <c r="AO110" s="6">
        <f t="shared" si="185"/>
        <v>12428.007468</v>
      </c>
      <c r="AP110" s="6">
        <f t="shared" si="186"/>
        <v>12976.091857000001</v>
      </c>
      <c r="AQ110" s="6">
        <f t="shared" si="187"/>
        <v>14381.396001999996</v>
      </c>
      <c r="AR110" s="6">
        <f t="shared" si="188"/>
        <v>14964.389232</v>
      </c>
    </row>
    <row r="111" spans="1:44" x14ac:dyDescent="0.25">
      <c r="A111" s="58" t="s">
        <v>8</v>
      </c>
      <c r="B111" s="57">
        <f>[1]Clot!B5</f>
        <v>2550.0462719999991</v>
      </c>
      <c r="C111" s="57">
        <f>[1]Clot!C5</f>
        <v>3044.1067330000005</v>
      </c>
      <c r="D111" s="57">
        <f>[1]Clot!D5</f>
        <v>2785.4604630000003</v>
      </c>
      <c r="E111" s="57">
        <f>[1]Clot!E5</f>
        <v>3197.894096</v>
      </c>
      <c r="F111" s="57">
        <f>[1]Clot!F5</f>
        <v>3606.7451419999993</v>
      </c>
      <c r="G111" s="57">
        <f>[1]Clot!G5</f>
        <v>3837.8333349999998</v>
      </c>
      <c r="H111" s="57">
        <f>[1]Clot!H5</f>
        <v>3340.6509099999994</v>
      </c>
      <c r="I111" s="57">
        <f>[1]Clot!I5</f>
        <v>3218.5549710000005</v>
      </c>
      <c r="J111" s="57">
        <f>[1]Clot!J5</f>
        <v>3663.4167649999995</v>
      </c>
      <c r="K111" s="57">
        <f>[1]Clot!K5</f>
        <v>3526.4762749999995</v>
      </c>
      <c r="L111" s="57"/>
      <c r="M111" s="57">
        <f>[1]Clot!M5</f>
        <v>554.99485600000003</v>
      </c>
      <c r="N111" s="57">
        <f>[1]Clot!N5</f>
        <v>731.49819700000023</v>
      </c>
      <c r="O111" s="57">
        <f>[1]Clot!O5</f>
        <v>818.01046699999995</v>
      </c>
      <c r="P111" s="57">
        <f>[1]Clot!P5</f>
        <v>1131.949791</v>
      </c>
      <c r="Q111" s="57">
        <f>[1]Clot!Q5</f>
        <v>1683.6309680000002</v>
      </c>
      <c r="R111" s="57">
        <f>[1]Clot!R5</f>
        <v>1572.4594589999999</v>
      </c>
      <c r="S111" s="57">
        <f>[1]Clot!S5</f>
        <v>1851.2865419999998</v>
      </c>
      <c r="T111" s="57">
        <f>[1]Clot!T5</f>
        <v>2050.061205</v>
      </c>
      <c r="U111" s="57">
        <f>[1]Clot!U5</f>
        <v>2306.016138</v>
      </c>
      <c r="V111" s="57">
        <f>[1]Clot!V5</f>
        <v>3321.4252839999999</v>
      </c>
      <c r="X111" s="6">
        <f t="shared" si="169"/>
        <v>1995.0514159999991</v>
      </c>
      <c r="Y111" s="6">
        <f t="shared" si="170"/>
        <v>2312.6085360000002</v>
      </c>
      <c r="Z111" s="6">
        <f t="shared" si="171"/>
        <v>1967.4499960000003</v>
      </c>
      <c r="AA111" s="6">
        <f t="shared" si="172"/>
        <v>2065.944305</v>
      </c>
      <c r="AB111" s="6">
        <f t="shared" si="173"/>
        <v>1923.1141739999991</v>
      </c>
      <c r="AC111" s="6">
        <f t="shared" si="174"/>
        <v>2265.3738759999997</v>
      </c>
      <c r="AD111" s="6">
        <f t="shared" si="175"/>
        <v>1489.3643679999996</v>
      </c>
      <c r="AE111" s="6">
        <f t="shared" si="176"/>
        <v>1168.4937660000005</v>
      </c>
      <c r="AF111" s="6">
        <f t="shared" si="177"/>
        <v>1357.4006269999995</v>
      </c>
      <c r="AG111" s="6">
        <f t="shared" si="178"/>
        <v>205.05099099999961</v>
      </c>
      <c r="AI111" s="6">
        <f t="shared" si="179"/>
        <v>3105.0411279999989</v>
      </c>
      <c r="AJ111" s="6">
        <f t="shared" si="180"/>
        <v>3775.6049300000009</v>
      </c>
      <c r="AK111" s="6">
        <f t="shared" si="181"/>
        <v>3603.4709300000004</v>
      </c>
      <c r="AL111" s="6">
        <f t="shared" si="182"/>
        <v>4329.843887</v>
      </c>
      <c r="AM111" s="6">
        <f t="shared" si="183"/>
        <v>5290.3761099999992</v>
      </c>
      <c r="AN111" s="6">
        <f t="shared" si="184"/>
        <v>5410.292794</v>
      </c>
      <c r="AO111" s="6">
        <f t="shared" si="185"/>
        <v>5191.9374519999992</v>
      </c>
      <c r="AP111" s="6">
        <f t="shared" si="186"/>
        <v>5268.6161760000005</v>
      </c>
      <c r="AQ111" s="6">
        <f t="shared" si="187"/>
        <v>5969.432902999999</v>
      </c>
      <c r="AR111" s="6">
        <f t="shared" si="188"/>
        <v>6847.9015589999999</v>
      </c>
    </row>
    <row r="112" spans="1:44" x14ac:dyDescent="0.25">
      <c r="A112" s="58" t="s">
        <v>9</v>
      </c>
      <c r="B112" s="57">
        <f>[1]Clot!B6</f>
        <v>218.42695599999999</v>
      </c>
      <c r="C112" s="57">
        <f>[1]Clot!C6</f>
        <v>321.09057100000001</v>
      </c>
      <c r="D112" s="57">
        <f>[1]Clot!D6</f>
        <v>315.05334099999999</v>
      </c>
      <c r="E112" s="57">
        <f>[1]Clot!E6</f>
        <v>299.72715799999997</v>
      </c>
      <c r="F112" s="57">
        <f>[1]Clot!F6</f>
        <v>281.82502400000004</v>
      </c>
      <c r="G112" s="57">
        <f>[1]Clot!G6</f>
        <v>279.79713299999997</v>
      </c>
      <c r="H112" s="57">
        <f>[1]Clot!H6</f>
        <v>221.41654600000004</v>
      </c>
      <c r="I112" s="57">
        <f>[1]Clot!I6</f>
        <v>233.721958</v>
      </c>
      <c r="J112" s="57">
        <f>[1]Clot!J6</f>
        <v>305.51637699999998</v>
      </c>
      <c r="K112" s="57">
        <f>[1]Clot!K6</f>
        <v>293.00383999999997</v>
      </c>
      <c r="L112" s="57"/>
      <c r="M112" s="57">
        <f>[1]Clot!M6</f>
        <v>92.501407</v>
      </c>
      <c r="N112" s="57">
        <f>[1]Clot!N6</f>
        <v>112.06829500000001</v>
      </c>
      <c r="O112" s="57">
        <f>[1]Clot!O6</f>
        <v>124.69712999999999</v>
      </c>
      <c r="P112" s="57">
        <f>[1]Clot!P6</f>
        <v>151.08913100000001</v>
      </c>
      <c r="Q112" s="57">
        <f>[1]Clot!Q6</f>
        <v>223.151533</v>
      </c>
      <c r="R112" s="57">
        <f>[1]Clot!R6</f>
        <v>263.78294300000005</v>
      </c>
      <c r="S112" s="57">
        <f>[1]Clot!S6</f>
        <v>242.38702599999999</v>
      </c>
      <c r="T112" s="57">
        <f>[1]Clot!T6</f>
        <v>315.12471899999991</v>
      </c>
      <c r="U112" s="57">
        <f>[1]Clot!U6</f>
        <v>312.10316700000004</v>
      </c>
      <c r="V112" s="57">
        <f>[1]Clot!V6</f>
        <v>395.15255999999999</v>
      </c>
      <c r="X112" s="6">
        <f t="shared" si="169"/>
        <v>125.92554899999999</v>
      </c>
      <c r="Y112" s="6">
        <f t="shared" si="170"/>
        <v>209.02227600000001</v>
      </c>
      <c r="Z112" s="6">
        <f t="shared" si="171"/>
        <v>190.356211</v>
      </c>
      <c r="AA112" s="6">
        <f t="shared" si="172"/>
        <v>148.63802699999997</v>
      </c>
      <c r="AB112" s="6">
        <f t="shared" si="173"/>
        <v>58.673491000000041</v>
      </c>
      <c r="AC112" s="6">
        <f t="shared" si="174"/>
        <v>16.014189999999928</v>
      </c>
      <c r="AD112" s="6">
        <f t="shared" si="175"/>
        <v>-20.970479999999952</v>
      </c>
      <c r="AE112" s="6">
        <f t="shared" si="176"/>
        <v>-81.402760999999913</v>
      </c>
      <c r="AF112" s="6">
        <f t="shared" si="177"/>
        <v>-6.5867900000000645</v>
      </c>
      <c r="AG112" s="6">
        <f t="shared" si="178"/>
        <v>-102.14872000000003</v>
      </c>
      <c r="AI112" s="6">
        <f t="shared" si="179"/>
        <v>310.92836299999999</v>
      </c>
      <c r="AJ112" s="6">
        <f t="shared" si="180"/>
        <v>433.15886599999999</v>
      </c>
      <c r="AK112" s="6">
        <f t="shared" si="181"/>
        <v>439.75047099999995</v>
      </c>
      <c r="AL112" s="6">
        <f t="shared" si="182"/>
        <v>450.81628899999998</v>
      </c>
      <c r="AM112" s="6">
        <f t="shared" si="183"/>
        <v>504.97655700000007</v>
      </c>
      <c r="AN112" s="6">
        <f t="shared" si="184"/>
        <v>543.58007599999996</v>
      </c>
      <c r="AO112" s="6">
        <f t="shared" si="185"/>
        <v>463.80357200000003</v>
      </c>
      <c r="AP112" s="6">
        <f t="shared" si="186"/>
        <v>548.84667699999989</v>
      </c>
      <c r="AQ112" s="6">
        <f t="shared" si="187"/>
        <v>617.61954400000002</v>
      </c>
      <c r="AR112" s="6">
        <f t="shared" si="188"/>
        <v>688.15639999999996</v>
      </c>
    </row>
    <row r="113" spans="1:44" x14ac:dyDescent="0.25">
      <c r="A113" s="58" t="s">
        <v>10</v>
      </c>
      <c r="B113" s="57">
        <f>[1]Clot!B7</f>
        <v>4.2878760000000007</v>
      </c>
      <c r="C113" s="57">
        <f>[1]Clot!C7</f>
        <v>4.2102370000000002</v>
      </c>
      <c r="D113" s="57">
        <f>[1]Clot!D7</f>
        <v>4.6132080000000002</v>
      </c>
      <c r="E113" s="57">
        <f>[1]Clot!E7</f>
        <v>4.785391999999999</v>
      </c>
      <c r="F113" s="57">
        <f>[1]Clot!F7</f>
        <v>5.3378489999999994</v>
      </c>
      <c r="G113" s="57">
        <f>[1]Clot!G7</f>
        <v>5.1599299999999992</v>
      </c>
      <c r="H113" s="57">
        <f>[1]Clot!H7</f>
        <v>4.6302979999999998</v>
      </c>
      <c r="I113" s="57">
        <f>[1]Clot!I7</f>
        <v>4.6797469999999999</v>
      </c>
      <c r="J113" s="57">
        <f>[1]Clot!J7</f>
        <v>4.3476559999999989</v>
      </c>
      <c r="K113" s="57">
        <f>[1]Clot!K7</f>
        <v>3.9727319999999997</v>
      </c>
      <c r="L113" s="57"/>
      <c r="M113" s="57">
        <f>[1]Clot!M7</f>
        <v>105.97592900000004</v>
      </c>
      <c r="N113" s="57">
        <f>[1]Clot!N7</f>
        <v>115.64553600000002</v>
      </c>
      <c r="O113" s="57">
        <f>[1]Clot!O7</f>
        <v>135.16893800000003</v>
      </c>
      <c r="P113" s="57">
        <f>[1]Clot!P7</f>
        <v>160.72547499999996</v>
      </c>
      <c r="Q113" s="57">
        <f>[1]Clot!Q7</f>
        <v>231.87407400000001</v>
      </c>
      <c r="R113" s="57">
        <f>[1]Clot!R7</f>
        <v>319.58101100000005</v>
      </c>
      <c r="S113" s="57">
        <f>[1]Clot!S7</f>
        <v>285.496128</v>
      </c>
      <c r="T113" s="57">
        <f>[1]Clot!T7</f>
        <v>283.118604</v>
      </c>
      <c r="U113" s="57">
        <f>[1]Clot!U7</f>
        <v>302.78483699999998</v>
      </c>
      <c r="V113" s="57">
        <f>[1]Clot!V7</f>
        <v>488.66792999999996</v>
      </c>
      <c r="X113" s="6">
        <f t="shared" si="169"/>
        <v>-101.68805300000004</v>
      </c>
      <c r="Y113" s="6">
        <f t="shared" si="170"/>
        <v>-111.43529900000001</v>
      </c>
      <c r="Z113" s="6">
        <f t="shared" si="171"/>
        <v>-130.55573000000004</v>
      </c>
      <c r="AA113" s="6">
        <f t="shared" si="172"/>
        <v>-155.94008299999996</v>
      </c>
      <c r="AB113" s="6">
        <f t="shared" si="173"/>
        <v>-226.536225</v>
      </c>
      <c r="AC113" s="6">
        <f t="shared" si="174"/>
        <v>-314.42108100000007</v>
      </c>
      <c r="AD113" s="6">
        <f t="shared" si="175"/>
        <v>-280.86583000000002</v>
      </c>
      <c r="AE113" s="6">
        <f t="shared" si="176"/>
        <v>-278.43885699999998</v>
      </c>
      <c r="AF113" s="6">
        <f t="shared" si="177"/>
        <v>-298.43718100000001</v>
      </c>
      <c r="AG113" s="6">
        <f t="shared" si="178"/>
        <v>-484.69519799999995</v>
      </c>
      <c r="AI113" s="6">
        <f t="shared" si="179"/>
        <v>110.26380500000003</v>
      </c>
      <c r="AJ113" s="6">
        <f t="shared" si="180"/>
        <v>119.85577300000003</v>
      </c>
      <c r="AK113" s="6">
        <f t="shared" si="181"/>
        <v>139.78214600000001</v>
      </c>
      <c r="AL113" s="6">
        <f t="shared" si="182"/>
        <v>165.51086699999996</v>
      </c>
      <c r="AM113" s="6">
        <f t="shared" si="183"/>
        <v>237.21192300000001</v>
      </c>
      <c r="AN113" s="6">
        <f t="shared" si="184"/>
        <v>324.74094100000002</v>
      </c>
      <c r="AO113" s="6">
        <f t="shared" si="185"/>
        <v>290.12642599999998</v>
      </c>
      <c r="AP113" s="6">
        <f t="shared" si="186"/>
        <v>287.79835100000003</v>
      </c>
      <c r="AQ113" s="6">
        <f t="shared" si="187"/>
        <v>307.13249299999995</v>
      </c>
      <c r="AR113" s="6">
        <f t="shared" si="188"/>
        <v>492.64066199999996</v>
      </c>
    </row>
    <row r="114" spans="1:44" x14ac:dyDescent="0.25">
      <c r="A114" s="58" t="s">
        <v>11</v>
      </c>
      <c r="B114" s="57">
        <f>[1]Clot!B8</f>
        <v>32.544447000000005</v>
      </c>
      <c r="C114" s="57">
        <f>[1]Clot!C8</f>
        <v>31.460581000000005</v>
      </c>
      <c r="D114" s="57">
        <f>[1]Clot!D8</f>
        <v>31.930581999999994</v>
      </c>
      <c r="E114" s="57">
        <f>[1]Clot!E8</f>
        <v>34.532326000000005</v>
      </c>
      <c r="F114" s="57">
        <f>[1]Clot!F8</f>
        <v>42.710408999999999</v>
      </c>
      <c r="G114" s="57">
        <f>[1]Clot!G8</f>
        <v>24.535582000000002</v>
      </c>
      <c r="H114" s="57">
        <f>[1]Clot!H8</f>
        <v>22.624063000000003</v>
      </c>
      <c r="I114" s="57">
        <f>[1]Clot!I8</f>
        <v>18.627016000000001</v>
      </c>
      <c r="J114" s="57">
        <f>[1]Clot!J8</f>
        <v>33.801178000000007</v>
      </c>
      <c r="K114" s="57">
        <f>[1]Clot!K8</f>
        <v>25.246909000000002</v>
      </c>
      <c r="L114" s="57"/>
      <c r="M114" s="57">
        <f>[1]Clot!M8</f>
        <v>418.70839600000005</v>
      </c>
      <c r="N114" s="57">
        <f>[1]Clot!N8</f>
        <v>358.27592400000003</v>
      </c>
      <c r="O114" s="57">
        <f>[1]Clot!O8</f>
        <v>364.31601799999993</v>
      </c>
      <c r="P114" s="57">
        <f>[1]Clot!P8</f>
        <v>359.39308099999994</v>
      </c>
      <c r="Q114" s="57">
        <f>[1]Clot!Q8</f>
        <v>1120.0900670000001</v>
      </c>
      <c r="R114" s="57">
        <f>[1]Clot!R8</f>
        <v>719.52037300000006</v>
      </c>
      <c r="S114" s="57">
        <f>[1]Clot!S8</f>
        <v>654.69457499999999</v>
      </c>
      <c r="T114" s="57">
        <f>[1]Clot!T8</f>
        <v>689.89426400000002</v>
      </c>
      <c r="U114" s="57">
        <f>[1]Clot!U8</f>
        <v>889.906295</v>
      </c>
      <c r="V114" s="57">
        <f>[1]Clot!V8</f>
        <v>1363.088972</v>
      </c>
      <c r="X114" s="6">
        <f t="shared" si="169"/>
        <v>-386.16394900000006</v>
      </c>
      <c r="Y114" s="6">
        <f t="shared" si="170"/>
        <v>-326.81534300000004</v>
      </c>
      <c r="Z114" s="6">
        <f t="shared" si="171"/>
        <v>-332.38543599999991</v>
      </c>
      <c r="AA114" s="6">
        <f t="shared" si="172"/>
        <v>-324.86075499999993</v>
      </c>
      <c r="AB114" s="6">
        <f t="shared" si="173"/>
        <v>-1077.3796580000001</v>
      </c>
      <c r="AC114" s="6">
        <f t="shared" si="174"/>
        <v>-694.98479100000009</v>
      </c>
      <c r="AD114" s="6">
        <f t="shared" si="175"/>
        <v>-632.07051200000001</v>
      </c>
      <c r="AE114" s="6">
        <f t="shared" si="176"/>
        <v>-671.267248</v>
      </c>
      <c r="AF114" s="6">
        <f t="shared" si="177"/>
        <v>-856.10511699999995</v>
      </c>
      <c r="AG114" s="6">
        <f t="shared" si="178"/>
        <v>-1337.8420630000001</v>
      </c>
      <c r="AI114" s="6">
        <f t="shared" si="179"/>
        <v>451.25284300000004</v>
      </c>
      <c r="AJ114" s="6">
        <f t="shared" si="180"/>
        <v>389.73650500000002</v>
      </c>
      <c r="AK114" s="6">
        <f t="shared" si="181"/>
        <v>396.24659999999994</v>
      </c>
      <c r="AL114" s="6">
        <f t="shared" si="182"/>
        <v>393.92540699999995</v>
      </c>
      <c r="AM114" s="6">
        <f t="shared" si="183"/>
        <v>1162.8004760000001</v>
      </c>
      <c r="AN114" s="6">
        <f t="shared" si="184"/>
        <v>744.05595500000004</v>
      </c>
      <c r="AO114" s="6">
        <f t="shared" si="185"/>
        <v>677.31863799999996</v>
      </c>
      <c r="AP114" s="6">
        <f t="shared" si="186"/>
        <v>708.52128000000005</v>
      </c>
      <c r="AQ114" s="6">
        <f t="shared" si="187"/>
        <v>923.70747300000005</v>
      </c>
      <c r="AR114" s="6">
        <f t="shared" si="188"/>
        <v>1388.335881</v>
      </c>
    </row>
    <row r="115" spans="1:44" x14ac:dyDescent="0.25">
      <c r="A115" s="58" t="s">
        <v>12</v>
      </c>
      <c r="B115" s="57">
        <f>[1]Clot!B9</f>
        <v>215.76744099999996</v>
      </c>
      <c r="C115" s="57">
        <f>[1]Clot!C9</f>
        <v>317.52469899999994</v>
      </c>
      <c r="D115" s="57">
        <f>[1]Clot!D9</f>
        <v>295.98772200000002</v>
      </c>
      <c r="E115" s="57">
        <f>[1]Clot!E9</f>
        <v>298.743965</v>
      </c>
      <c r="F115" s="57">
        <f>[1]Clot!F9</f>
        <v>281.32978900000001</v>
      </c>
      <c r="G115" s="57">
        <f>[1]Clot!G9</f>
        <v>289.73382399999997</v>
      </c>
      <c r="H115" s="57">
        <f>[1]Clot!H9</f>
        <v>228.41823200000002</v>
      </c>
      <c r="I115" s="57">
        <f>[1]Clot!I9</f>
        <v>239.83770599999997</v>
      </c>
      <c r="J115" s="57">
        <f>[1]Clot!J9</f>
        <v>339.65120300000001</v>
      </c>
      <c r="K115" s="57">
        <f>[1]Clot!K9</f>
        <v>332.23351700000001</v>
      </c>
      <c r="L115" s="57"/>
      <c r="M115" s="57">
        <f>[1]Clot!M9</f>
        <v>166.59074899999999</v>
      </c>
      <c r="N115" s="57">
        <f>[1]Clot!N9</f>
        <v>221.59279100000001</v>
      </c>
      <c r="O115" s="57">
        <f>[1]Clot!O9</f>
        <v>256.849378</v>
      </c>
      <c r="P115" s="57">
        <f>[1]Clot!P9</f>
        <v>332.44437199999999</v>
      </c>
      <c r="Q115" s="57">
        <f>[1]Clot!Q9</f>
        <v>405.96426000000008</v>
      </c>
      <c r="R115" s="57">
        <f>[1]Clot!R9</f>
        <v>429.58613300000002</v>
      </c>
      <c r="S115" s="57">
        <f>[1]Clot!S9</f>
        <v>443.31580000000002</v>
      </c>
      <c r="T115" s="57">
        <f>[1]Clot!T9</f>
        <v>512.76276899999993</v>
      </c>
      <c r="U115" s="57">
        <f>[1]Clot!U9</f>
        <v>618.84634000000005</v>
      </c>
      <c r="V115" s="57">
        <f>[1]Clot!V9</f>
        <v>690.37010499999997</v>
      </c>
      <c r="X115" s="6">
        <f t="shared" si="169"/>
        <v>49.176691999999974</v>
      </c>
      <c r="Y115" s="6">
        <f t="shared" si="170"/>
        <v>95.931907999999936</v>
      </c>
      <c r="Z115" s="6">
        <f t="shared" si="171"/>
        <v>39.138344000000018</v>
      </c>
      <c r="AA115" s="6">
        <f t="shared" si="172"/>
        <v>-33.700406999999984</v>
      </c>
      <c r="AB115" s="6">
        <f t="shared" si="173"/>
        <v>-124.63447100000008</v>
      </c>
      <c r="AC115" s="6">
        <f t="shared" si="174"/>
        <v>-139.85230900000005</v>
      </c>
      <c r="AD115" s="6">
        <f t="shared" si="175"/>
        <v>-214.89756800000001</v>
      </c>
      <c r="AE115" s="6">
        <f t="shared" si="176"/>
        <v>-272.92506299999997</v>
      </c>
      <c r="AF115" s="6">
        <f t="shared" si="177"/>
        <v>-279.19513700000005</v>
      </c>
      <c r="AG115" s="6">
        <f t="shared" si="178"/>
        <v>-358.13658799999996</v>
      </c>
      <c r="AI115" s="6">
        <f t="shared" si="179"/>
        <v>382.35818999999992</v>
      </c>
      <c r="AJ115" s="6">
        <f t="shared" si="180"/>
        <v>539.11748999999998</v>
      </c>
      <c r="AK115" s="6">
        <f t="shared" si="181"/>
        <v>552.83709999999996</v>
      </c>
      <c r="AL115" s="6">
        <f t="shared" si="182"/>
        <v>631.18833700000005</v>
      </c>
      <c r="AM115" s="6">
        <f t="shared" si="183"/>
        <v>687.29404900000009</v>
      </c>
      <c r="AN115" s="6">
        <f t="shared" si="184"/>
        <v>719.31995699999993</v>
      </c>
      <c r="AO115" s="6">
        <f t="shared" si="185"/>
        <v>671.73403200000007</v>
      </c>
      <c r="AP115" s="6">
        <f t="shared" si="186"/>
        <v>752.60047499999996</v>
      </c>
      <c r="AQ115" s="6">
        <f t="shared" si="187"/>
        <v>958.49754300000006</v>
      </c>
      <c r="AR115" s="6">
        <f t="shared" si="188"/>
        <v>1022.603622</v>
      </c>
    </row>
    <row r="116" spans="1:44" x14ac:dyDescent="0.25">
      <c r="A116" s="58" t="s">
        <v>13</v>
      </c>
      <c r="B116" s="57">
        <f>[1]Clot!B10</f>
        <v>2641.4474369999998</v>
      </c>
      <c r="C116" s="57">
        <f>[1]Clot!C10</f>
        <v>2905.9532079999999</v>
      </c>
      <c r="D116" s="57">
        <f>[1]Clot!D10</f>
        <v>2433.9134430000004</v>
      </c>
      <c r="E116" s="57">
        <f>[1]Clot!E10</f>
        <v>2472.7784150000002</v>
      </c>
      <c r="F116" s="57">
        <f>[1]Clot!F10</f>
        <v>2707.2612049999989</v>
      </c>
      <c r="G116" s="57">
        <f>[1]Clot!G10</f>
        <v>2546.4867769999996</v>
      </c>
      <c r="H116" s="57">
        <f>[1]Clot!H10</f>
        <v>2273.4595530000001</v>
      </c>
      <c r="I116" s="57">
        <f>[1]Clot!I10</f>
        <v>1991.151077</v>
      </c>
      <c r="J116" s="57">
        <f>[1]Clot!J10</f>
        <v>2195.6360239999999</v>
      </c>
      <c r="K116" s="57">
        <f>[1]Clot!K10</f>
        <v>2188.2300409999998</v>
      </c>
      <c r="L116" s="57"/>
      <c r="M116" s="57">
        <f>[1]Clot!M10</f>
        <v>1004.4165829999999</v>
      </c>
      <c r="N116" s="57">
        <f>[1]Clot!N10</f>
        <v>1260.5654910000001</v>
      </c>
      <c r="O116" s="57">
        <f>[1]Clot!O10</f>
        <v>1371.2618339999999</v>
      </c>
      <c r="P116" s="57">
        <f>[1]Clot!P10</f>
        <v>2062.0791899999995</v>
      </c>
      <c r="Q116" s="57">
        <f>[1]Clot!Q10</f>
        <v>2338.2677650000001</v>
      </c>
      <c r="R116" s="57">
        <f>[1]Clot!R10</f>
        <v>2162.3591190000002</v>
      </c>
      <c r="S116" s="57">
        <f>[1]Clot!S10</f>
        <v>2125.0354170000001</v>
      </c>
      <c r="T116" s="57">
        <f>[1]Clot!T10</f>
        <v>2632.8371789999997</v>
      </c>
      <c r="U116" s="57">
        <f>[1]Clot!U10</f>
        <v>3166.2413309999997</v>
      </c>
      <c r="V116" s="57">
        <f>[1]Clot!V10</f>
        <v>3267.52286</v>
      </c>
      <c r="X116" s="6">
        <f t="shared" si="169"/>
        <v>1637.0308539999999</v>
      </c>
      <c r="Y116" s="6">
        <f t="shared" si="170"/>
        <v>1645.3877169999998</v>
      </c>
      <c r="Z116" s="6">
        <f t="shared" si="171"/>
        <v>1062.6516090000005</v>
      </c>
      <c r="AA116" s="6">
        <f t="shared" si="172"/>
        <v>410.69922500000075</v>
      </c>
      <c r="AB116" s="6">
        <f t="shared" si="173"/>
        <v>368.99343999999883</v>
      </c>
      <c r="AC116" s="6">
        <f t="shared" si="174"/>
        <v>384.12765799999943</v>
      </c>
      <c r="AD116" s="6">
        <f t="shared" si="175"/>
        <v>148.42413600000009</v>
      </c>
      <c r="AE116" s="6">
        <f t="shared" si="176"/>
        <v>-641.68610199999966</v>
      </c>
      <c r="AF116" s="6">
        <f t="shared" si="177"/>
        <v>-970.60530699999981</v>
      </c>
      <c r="AG116" s="6">
        <f t="shared" si="178"/>
        <v>-1079.2928190000002</v>
      </c>
      <c r="AI116" s="6">
        <f t="shared" si="179"/>
        <v>3645.86402</v>
      </c>
      <c r="AJ116" s="6">
        <f t="shared" si="180"/>
        <v>4166.5186990000002</v>
      </c>
      <c r="AK116" s="6">
        <f t="shared" si="181"/>
        <v>3805.1752770000003</v>
      </c>
      <c r="AL116" s="6">
        <f t="shared" si="182"/>
        <v>4534.8576049999992</v>
      </c>
      <c r="AM116" s="6">
        <f t="shared" si="183"/>
        <v>5045.5289699999994</v>
      </c>
      <c r="AN116" s="6">
        <f t="shared" si="184"/>
        <v>4708.8458959999998</v>
      </c>
      <c r="AO116" s="6">
        <f t="shared" si="185"/>
        <v>4398.4949699999997</v>
      </c>
      <c r="AP116" s="6">
        <f t="shared" si="186"/>
        <v>4623.9882559999996</v>
      </c>
      <c r="AQ116" s="6">
        <f t="shared" si="187"/>
        <v>5361.8773549999996</v>
      </c>
      <c r="AR116" s="6">
        <f t="shared" si="188"/>
        <v>5455.7529009999998</v>
      </c>
    </row>
  </sheetData>
  <phoneticPr fontId="1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R49"/>
  <sheetViews>
    <sheetView topLeftCell="A4" zoomScale="85" workbookViewId="0">
      <selection activeCell="B40" sqref="B40:M40"/>
    </sheetView>
  </sheetViews>
  <sheetFormatPr defaultRowHeight="15" x14ac:dyDescent="0.25"/>
  <cols>
    <col min="1" max="1" width="29.85546875" customWidth="1"/>
  </cols>
  <sheetData>
    <row r="1" spans="1:44" x14ac:dyDescent="0.25">
      <c r="A1" s="6" t="str">
        <f>'INPUT by REC'!A40</f>
        <v>EAC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x14ac:dyDescent="0.25">
      <c r="A2" s="6"/>
      <c r="B2" s="6" t="str">
        <f>'INPUT by REC'!B41</f>
        <v>Export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tr">
        <f>'INPUT by REC'!M41</f>
        <v>Import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tr">
        <f>'INPUT by REC'!X41</f>
        <v>Balance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 t="str">
        <f>'INPUT by REC'!AI41</f>
        <v>Trade</v>
      </c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x14ac:dyDescent="0.25">
      <c r="A3" s="6"/>
      <c r="B3" s="6">
        <f>'INPUT by REC'!B42</f>
        <v>2003</v>
      </c>
      <c r="C3" s="6">
        <f>'INPUT by REC'!C42</f>
        <v>2004</v>
      </c>
      <c r="D3" s="6">
        <f>'INPUT by REC'!D42</f>
        <v>2005</v>
      </c>
      <c r="E3" s="6">
        <f>'INPUT by REC'!E42</f>
        <v>2006</v>
      </c>
      <c r="F3" s="6">
        <f>'INPUT by REC'!F42</f>
        <v>2007</v>
      </c>
      <c r="G3" s="6">
        <f>'INPUT by REC'!G42</f>
        <v>2008</v>
      </c>
      <c r="H3" s="6">
        <f>'INPUT by REC'!H42</f>
        <v>2009</v>
      </c>
      <c r="I3" s="6">
        <f>'INPUT by REC'!I42</f>
        <v>2010</v>
      </c>
      <c r="J3" s="6">
        <f>'INPUT by REC'!J42</f>
        <v>2011</v>
      </c>
      <c r="K3" s="6">
        <f>'INPUT by REC'!K42</f>
        <v>2012</v>
      </c>
      <c r="L3" s="6"/>
      <c r="M3" s="6">
        <f>'INPUT by REC'!M42</f>
        <v>2003</v>
      </c>
      <c r="N3" s="6">
        <f>'INPUT by REC'!N42</f>
        <v>2004</v>
      </c>
      <c r="O3" s="6">
        <f>'INPUT by REC'!O42</f>
        <v>2005</v>
      </c>
      <c r="P3" s="6">
        <f>'INPUT by REC'!P42</f>
        <v>2006</v>
      </c>
      <c r="Q3" s="6">
        <f>'INPUT by REC'!Q42</f>
        <v>2007</v>
      </c>
      <c r="R3" s="6">
        <f>'INPUT by REC'!R42</f>
        <v>2008</v>
      </c>
      <c r="S3" s="6">
        <f>'INPUT by REC'!S42</f>
        <v>2009</v>
      </c>
      <c r="T3" s="6">
        <f>'INPUT by REC'!T42</f>
        <v>2010</v>
      </c>
      <c r="U3" s="6">
        <f>'INPUT by REC'!U42</f>
        <v>2011</v>
      </c>
      <c r="V3" s="6">
        <f>'INPUT by REC'!V42</f>
        <v>2012</v>
      </c>
      <c r="W3" s="6"/>
      <c r="X3" s="6">
        <f>'INPUT by REC'!X42</f>
        <v>2003</v>
      </c>
      <c r="Y3" s="6">
        <f>'INPUT by REC'!Y42</f>
        <v>2004</v>
      </c>
      <c r="Z3" s="6">
        <f>'INPUT by REC'!Z42</f>
        <v>2005</v>
      </c>
      <c r="AA3" s="6">
        <f>'INPUT by REC'!AA42</f>
        <v>2006</v>
      </c>
      <c r="AB3" s="6">
        <f>'INPUT by REC'!AB42</f>
        <v>2007</v>
      </c>
      <c r="AC3" s="6">
        <f>'INPUT by REC'!AC42</f>
        <v>2008</v>
      </c>
      <c r="AD3" s="6">
        <f>'INPUT by REC'!AD42</f>
        <v>2009</v>
      </c>
      <c r="AE3" s="6">
        <f>'INPUT by REC'!AE42</f>
        <v>2010</v>
      </c>
      <c r="AF3" s="6">
        <f>'INPUT by REC'!AF42</f>
        <v>2011</v>
      </c>
      <c r="AG3" s="6">
        <f>'INPUT by REC'!AG42</f>
        <v>2012</v>
      </c>
      <c r="AH3" s="6"/>
      <c r="AI3" s="6">
        <f>'INPUT by REC'!AI42</f>
        <v>2003</v>
      </c>
      <c r="AJ3" s="6">
        <f>'INPUT by REC'!AJ42</f>
        <v>2004</v>
      </c>
      <c r="AK3" s="6">
        <f>'INPUT by REC'!AK42</f>
        <v>2005</v>
      </c>
      <c r="AL3" s="6">
        <f>'INPUT by REC'!AL42</f>
        <v>2006</v>
      </c>
      <c r="AM3" s="6">
        <f>'INPUT by REC'!AM42</f>
        <v>2007</v>
      </c>
      <c r="AN3" s="6">
        <f>'INPUT by REC'!AN42</f>
        <v>2008</v>
      </c>
      <c r="AO3" s="6">
        <f>'INPUT by REC'!AO42</f>
        <v>2009</v>
      </c>
      <c r="AP3" s="6">
        <f>'INPUT by REC'!AP42</f>
        <v>2010</v>
      </c>
      <c r="AQ3" s="6">
        <f>'INPUT by REC'!AQ42</f>
        <v>2011</v>
      </c>
      <c r="AR3" s="6">
        <f>'INPUT by REC'!AR42</f>
        <v>2012</v>
      </c>
    </row>
    <row r="4" spans="1:44" s="6" customFormat="1" x14ac:dyDescent="0.25">
      <c r="A4" s="6" t="str">
        <f>'INPUT by REC'!A43</f>
        <v>Total Trade</v>
      </c>
      <c r="B4" s="6">
        <f>'INPUT by REC'!B43</f>
        <v>3905.5706579999996</v>
      </c>
      <c r="C4" s="6">
        <f>'INPUT by REC'!C43</f>
        <v>4858.6180899999999</v>
      </c>
      <c r="D4" s="6">
        <f>'INPUT by REC'!D43</f>
        <v>5376.1587979999995</v>
      </c>
      <c r="E4" s="6">
        <f>'INPUT by REC'!E43</f>
        <v>5664.1461369999997</v>
      </c>
      <c r="F4" s="6">
        <f>'INPUT by REC'!F43</f>
        <v>6485.2381519999999</v>
      </c>
      <c r="G4" s="6">
        <f>'INPUT by REC'!G43</f>
        <v>8298.1302109999997</v>
      </c>
      <c r="H4" s="6">
        <f>'INPUT by REC'!H43</f>
        <v>7680.6680880000004</v>
      </c>
      <c r="I4" s="6">
        <f>'INPUT by REC'!I43</f>
        <v>8342.7183740000019</v>
      </c>
      <c r="J4" s="6">
        <f>'INPUT by REC'!J43</f>
        <v>9325.4795340000001</v>
      </c>
      <c r="K4" s="6">
        <f>'INPUT by REC'!K43</f>
        <v>9313.5424610000009</v>
      </c>
      <c r="M4" s="6">
        <f>'INPUT by REC'!M43</f>
        <v>6358.6478200000001</v>
      </c>
      <c r="N4" s="6">
        <f>'INPUT by REC'!N43</f>
        <v>7484.7073090000004</v>
      </c>
      <c r="O4" s="6">
        <f>'INPUT by REC'!O43</f>
        <v>9867.8231489999998</v>
      </c>
      <c r="P4" s="6">
        <f>'INPUT by REC'!P43</f>
        <v>12416.836369999999</v>
      </c>
      <c r="Q4" s="6">
        <f>'INPUT by REC'!Q43</f>
        <v>15161.328654000001</v>
      </c>
      <c r="R4" s="6">
        <f>'INPUT by REC'!R43</f>
        <v>18235.900237999998</v>
      </c>
      <c r="S4" s="6">
        <f>'INPUT by REC'!S43</f>
        <v>17221.645135000002</v>
      </c>
      <c r="T4" s="6">
        <f>'INPUT by REC'!T43</f>
        <v>20508.894980000001</v>
      </c>
      <c r="U4" s="6">
        <f>'INPUT by REC'!U43</f>
        <v>23750.803739999999</v>
      </c>
      <c r="V4" s="6">
        <f>'INPUT by REC'!V43</f>
        <v>27063.287495999997</v>
      </c>
      <c r="X4" s="6">
        <f>'INPUT by REC'!X43</f>
        <v>-2453.0771620000005</v>
      </c>
      <c r="Y4" s="6">
        <f>'INPUT by REC'!Y43</f>
        <v>-2626.0892190000004</v>
      </c>
      <c r="Z4" s="6">
        <f>'INPUT by REC'!Z43</f>
        <v>-4491.6643510000004</v>
      </c>
      <c r="AA4" s="6">
        <f>'INPUT by REC'!AA43</f>
        <v>-6752.6902329999994</v>
      </c>
      <c r="AB4" s="6">
        <f>'INPUT by REC'!AB43</f>
        <v>-8676.0905020000009</v>
      </c>
      <c r="AC4" s="6">
        <f>'INPUT by REC'!AC43</f>
        <v>-9937.7700269999987</v>
      </c>
      <c r="AD4" s="6">
        <f>'INPUT by REC'!AD43</f>
        <v>-9540.9770470000021</v>
      </c>
      <c r="AE4" s="6">
        <f>'INPUT by REC'!AE43</f>
        <v>-12166.176605999999</v>
      </c>
      <c r="AF4" s="6">
        <f>'INPUT by REC'!AF43</f>
        <v>-14425.324205999999</v>
      </c>
      <c r="AG4" s="6">
        <f>'INPUT by REC'!AG43</f>
        <v>-17749.745034999996</v>
      </c>
      <c r="AI4" s="6">
        <f>'INPUT by REC'!AI43</f>
        <v>10264.218477999999</v>
      </c>
      <c r="AJ4" s="6">
        <f>'INPUT by REC'!AJ43</f>
        <v>12343.325399000001</v>
      </c>
      <c r="AK4" s="6">
        <f>'INPUT by REC'!AK43</f>
        <v>15243.981947</v>
      </c>
      <c r="AL4" s="6">
        <f>'INPUT by REC'!AL43</f>
        <v>18080.982507000001</v>
      </c>
      <c r="AM4" s="6">
        <f>'INPUT by REC'!AM43</f>
        <v>21646.566806000003</v>
      </c>
      <c r="AN4" s="6">
        <f>'INPUT by REC'!AN43</f>
        <v>26534.030448999998</v>
      </c>
      <c r="AO4" s="6">
        <f>'INPUT by REC'!AO43</f>
        <v>24902.313223000005</v>
      </c>
      <c r="AP4" s="6">
        <f>'INPUT by REC'!AP43</f>
        <v>28851.613354000001</v>
      </c>
      <c r="AQ4" s="6">
        <f>'INPUT by REC'!AQ43</f>
        <v>33076.283274000001</v>
      </c>
      <c r="AR4" s="6">
        <f>'INPUT by REC'!AR43</f>
        <v>36376.829956999994</v>
      </c>
    </row>
    <row r="5" spans="1:44" s="6" customFormat="1" x14ac:dyDescent="0.25">
      <c r="A5" s="6" t="str">
        <f>'INPUT by REC'!A44</f>
        <v>Agricultural products</v>
      </c>
      <c r="B5" s="6">
        <f>'INPUT by REC'!B44</f>
        <v>2491.486582</v>
      </c>
      <c r="C5" s="6">
        <f>'INPUT by REC'!C44</f>
        <v>2787.6376249999998</v>
      </c>
      <c r="D5" s="6">
        <f>'INPUT by REC'!D44</f>
        <v>3202.2159469999997</v>
      </c>
      <c r="E5" s="6">
        <f>'INPUT by REC'!E44</f>
        <v>3372.0819200000005</v>
      </c>
      <c r="F5" s="6">
        <f>'INPUT by REC'!F44</f>
        <v>3925.5873390000002</v>
      </c>
      <c r="G5" s="6">
        <f>'INPUT by REC'!G44</f>
        <v>4792.7416290000001</v>
      </c>
      <c r="H5" s="6">
        <f>'INPUT by REC'!H44</f>
        <v>4680.4903860000004</v>
      </c>
      <c r="I5" s="6">
        <f>'INPUT by REC'!I44</f>
        <v>4932.971372</v>
      </c>
      <c r="J5" s="6">
        <f>'INPUT by REC'!J44</f>
        <v>5768.1544750000003</v>
      </c>
      <c r="K5" s="6">
        <f>'INPUT by REC'!K44</f>
        <v>5878.1108860000004</v>
      </c>
      <c r="M5" s="6">
        <f>'INPUT by REC'!M44</f>
        <v>898.79107199999999</v>
      </c>
      <c r="N5" s="6">
        <f>'INPUT by REC'!N44</f>
        <v>1187.6267230000001</v>
      </c>
      <c r="O5" s="6">
        <f>'INPUT by REC'!O44</f>
        <v>1178.8694619999999</v>
      </c>
      <c r="P5" s="6">
        <f>'INPUT by REC'!P44</f>
        <v>1749.2683099999999</v>
      </c>
      <c r="Q5" s="6">
        <f>'INPUT by REC'!Q44</f>
        <v>1981.8403210000001</v>
      </c>
      <c r="R5" s="6">
        <f>'INPUT by REC'!R44</f>
        <v>2274.2537950000001</v>
      </c>
      <c r="S5" s="6">
        <f>'INPUT by REC'!S44</f>
        <v>2592.9546650000002</v>
      </c>
      <c r="T5" s="6">
        <f>'INPUT by REC'!T44</f>
        <v>2727.2174619999996</v>
      </c>
      <c r="U5" s="6">
        <f>'INPUT by REC'!U44</f>
        <v>3498.8219050000007</v>
      </c>
      <c r="V5" s="6">
        <f>'INPUT by REC'!V44</f>
        <v>3657.9068440000001</v>
      </c>
      <c r="X5" s="6">
        <f>'INPUT by REC'!X44</f>
        <v>1592.69551</v>
      </c>
      <c r="Y5" s="6">
        <f>'INPUT by REC'!Y44</f>
        <v>1600.0109019999998</v>
      </c>
      <c r="Z5" s="6">
        <f>'INPUT by REC'!Z44</f>
        <v>2023.3464849999998</v>
      </c>
      <c r="AA5" s="6">
        <f>'INPUT by REC'!AA44</f>
        <v>1622.8136100000006</v>
      </c>
      <c r="AB5" s="6">
        <f>'INPUT by REC'!AB44</f>
        <v>1943.747018</v>
      </c>
      <c r="AC5" s="6">
        <f>'INPUT by REC'!AC44</f>
        <v>2518.487834</v>
      </c>
      <c r="AD5" s="6">
        <f>'INPUT by REC'!AD44</f>
        <v>2087.5357210000002</v>
      </c>
      <c r="AE5" s="6">
        <f>'INPUT by REC'!AE44</f>
        <v>2205.7539100000004</v>
      </c>
      <c r="AF5" s="6">
        <f>'INPUT by REC'!AF44</f>
        <v>2269.3325699999996</v>
      </c>
      <c r="AG5" s="6">
        <f>'INPUT by REC'!AG44</f>
        <v>2220.2040420000003</v>
      </c>
      <c r="AI5" s="6">
        <f>'INPUT by REC'!AI44</f>
        <v>3390.277654</v>
      </c>
      <c r="AJ5" s="6">
        <f>'INPUT by REC'!AJ44</f>
        <v>3975.2643479999997</v>
      </c>
      <c r="AK5" s="6">
        <f>'INPUT by REC'!AK44</f>
        <v>4381.0854089999993</v>
      </c>
      <c r="AL5" s="6">
        <f>'INPUT by REC'!AL44</f>
        <v>5121.35023</v>
      </c>
      <c r="AM5" s="6">
        <f>'INPUT by REC'!AM44</f>
        <v>5907.4276600000003</v>
      </c>
      <c r="AN5" s="6">
        <f>'INPUT by REC'!AN44</f>
        <v>7066.9954240000006</v>
      </c>
      <c r="AO5" s="6">
        <f>'INPUT by REC'!AO44</f>
        <v>7273.4450510000006</v>
      </c>
      <c r="AP5" s="6">
        <f>'INPUT by REC'!AP44</f>
        <v>7660.1888339999996</v>
      </c>
      <c r="AQ5" s="6">
        <f>'INPUT by REC'!AQ44</f>
        <v>9266.9763800000001</v>
      </c>
      <c r="AR5" s="6">
        <f>'INPUT by REC'!AR44</f>
        <v>9536.0177299999996</v>
      </c>
    </row>
    <row r="6" spans="1:44" s="6" customFormat="1" x14ac:dyDescent="0.25">
      <c r="A6" s="6" t="str">
        <f>'INPUT by REC'!A45</f>
        <v>Food</v>
      </c>
      <c r="B6" s="6">
        <f>'INPUT by REC'!B45</f>
        <v>1954.1777269999998</v>
      </c>
      <c r="C6" s="6">
        <f>'INPUT by REC'!C45</f>
        <v>2111.2644599999999</v>
      </c>
      <c r="D6" s="6">
        <f>'INPUT by REC'!D45</f>
        <v>2433.3476329999999</v>
      </c>
      <c r="E6" s="6">
        <f>'INPUT by REC'!E45</f>
        <v>2540.2396170000002</v>
      </c>
      <c r="F6" s="6">
        <f>'INPUT by REC'!F45</f>
        <v>3021.233338</v>
      </c>
      <c r="G6" s="6">
        <f>'INPUT by REC'!G45</f>
        <v>3701.6429330000005</v>
      </c>
      <c r="H6" s="6">
        <f>'INPUT by REC'!H45</f>
        <v>3693.8777490000002</v>
      </c>
      <c r="I6" s="6">
        <f>'INPUT by REC'!I45</f>
        <v>3928.641721</v>
      </c>
      <c r="J6" s="6">
        <f>'INPUT by REC'!J45</f>
        <v>4647.5584120000003</v>
      </c>
      <c r="K6" s="6">
        <f>'INPUT by REC'!K45</f>
        <v>4676.1832220000006</v>
      </c>
      <c r="M6" s="6">
        <f>'INPUT by REC'!M45</f>
        <v>741.50570699999992</v>
      </c>
      <c r="N6" s="6">
        <f>'INPUT by REC'!N45</f>
        <v>1014.090677</v>
      </c>
      <c r="O6" s="6">
        <f>'INPUT by REC'!O45</f>
        <v>997.32198399999993</v>
      </c>
      <c r="P6" s="6">
        <f>'INPUT by REC'!P45</f>
        <v>1547.9787020000001</v>
      </c>
      <c r="Q6" s="6">
        <f>'INPUT by REC'!Q45</f>
        <v>1738.2750310000001</v>
      </c>
      <c r="R6" s="6">
        <f>'INPUT by REC'!R45</f>
        <v>1991.71975</v>
      </c>
      <c r="S6" s="6">
        <f>'INPUT by REC'!S45</f>
        <v>2301.3713729999999</v>
      </c>
      <c r="T6" s="6">
        <f>'INPUT by REC'!T45</f>
        <v>2384.7725799999998</v>
      </c>
      <c r="U6" s="6">
        <f>'INPUT by REC'!U45</f>
        <v>3124.091019</v>
      </c>
      <c r="V6" s="6">
        <f>'INPUT by REC'!V45</f>
        <v>3239.1948319999997</v>
      </c>
      <c r="X6" s="6">
        <f>'INPUT by REC'!X45</f>
        <v>1212.67202</v>
      </c>
      <c r="Y6" s="6">
        <f>'INPUT by REC'!Y45</f>
        <v>1097.1737829999997</v>
      </c>
      <c r="Z6" s="6">
        <f>'INPUT by REC'!Z45</f>
        <v>1436.0256489999999</v>
      </c>
      <c r="AA6" s="6">
        <f>'INPUT by REC'!AA45</f>
        <v>992.26091500000007</v>
      </c>
      <c r="AB6" s="6">
        <f>'INPUT by REC'!AB45</f>
        <v>1282.9583069999999</v>
      </c>
      <c r="AC6" s="6">
        <f>'INPUT by REC'!AC45</f>
        <v>1709.9231830000006</v>
      </c>
      <c r="AD6" s="6">
        <f>'INPUT by REC'!AD45</f>
        <v>1392.5063760000003</v>
      </c>
      <c r="AE6" s="6">
        <f>'INPUT by REC'!AE45</f>
        <v>1543.8691410000001</v>
      </c>
      <c r="AF6" s="6">
        <f>'INPUT by REC'!AF45</f>
        <v>1523.4673930000004</v>
      </c>
      <c r="AG6" s="6">
        <f>'INPUT by REC'!AG45</f>
        <v>1436.9883900000009</v>
      </c>
      <c r="AI6" s="6">
        <f>'INPUT by REC'!AI45</f>
        <v>2695.6834339999996</v>
      </c>
      <c r="AJ6" s="6">
        <f>'INPUT by REC'!AJ45</f>
        <v>3125.355137</v>
      </c>
      <c r="AK6" s="6">
        <f>'INPUT by REC'!AK45</f>
        <v>3430.6696169999996</v>
      </c>
      <c r="AL6" s="6">
        <f>'INPUT by REC'!AL45</f>
        <v>4088.2183190000005</v>
      </c>
      <c r="AM6" s="6">
        <f>'INPUT by REC'!AM45</f>
        <v>4759.5083690000001</v>
      </c>
      <c r="AN6" s="6">
        <f>'INPUT by REC'!AN45</f>
        <v>5693.3626830000003</v>
      </c>
      <c r="AO6" s="6">
        <f>'INPUT by REC'!AO45</f>
        <v>5995.2491220000002</v>
      </c>
      <c r="AP6" s="6">
        <f>'INPUT by REC'!AP45</f>
        <v>6313.4143009999998</v>
      </c>
      <c r="AQ6" s="6">
        <f>'INPUT by REC'!AQ45</f>
        <v>7771.6494309999998</v>
      </c>
      <c r="AR6" s="6">
        <f>'INPUT by REC'!AR45</f>
        <v>7915.3780540000007</v>
      </c>
    </row>
    <row r="7" spans="1:44" s="6" customFormat="1" x14ac:dyDescent="0.25">
      <c r="A7" s="6" t="str">
        <f>'INPUT by REC'!A46</f>
        <v>Fuels and Minerals</v>
      </c>
      <c r="B7" s="6">
        <f>'INPUT by REC'!B46</f>
        <v>494.97776799999997</v>
      </c>
      <c r="C7" s="6">
        <f>'INPUT by REC'!C46</f>
        <v>895.05598599999996</v>
      </c>
      <c r="D7" s="6">
        <f>'INPUT by REC'!D46</f>
        <v>714.10398899999996</v>
      </c>
      <c r="E7" s="6">
        <f>'INPUT by REC'!E46</f>
        <v>664.75615500000004</v>
      </c>
      <c r="F7" s="6">
        <f>'INPUT by REC'!F46</f>
        <v>745.10959200000002</v>
      </c>
      <c r="G7" s="6">
        <f>'INPUT by REC'!G46</f>
        <v>823.99418800000012</v>
      </c>
      <c r="H7" s="6">
        <f>'INPUT by REC'!H46</f>
        <v>689.81692100000009</v>
      </c>
      <c r="I7" s="6">
        <f>'INPUT by REC'!I46</f>
        <v>1034.077092</v>
      </c>
      <c r="J7" s="6">
        <f>'INPUT by REC'!J46</f>
        <v>1437.491227</v>
      </c>
      <c r="K7" s="6">
        <f>'INPUT by REC'!K46</f>
        <v>961.42011000000002</v>
      </c>
      <c r="M7" s="6">
        <f>'INPUT by REC'!M46</f>
        <v>992.83232199999998</v>
      </c>
      <c r="N7" s="6">
        <f>'INPUT by REC'!N46</f>
        <v>575.41150300000004</v>
      </c>
      <c r="O7" s="6">
        <f>'INPUT by REC'!O46</f>
        <v>1536.0734640000001</v>
      </c>
      <c r="P7" s="6">
        <f>'INPUT by REC'!P46</f>
        <v>2231.4809130000003</v>
      </c>
      <c r="Q7" s="6">
        <f>'INPUT by REC'!Q46</f>
        <v>2086.6694849999999</v>
      </c>
      <c r="R7" s="6">
        <f>'INPUT by REC'!R46</f>
        <v>2357.7195699999997</v>
      </c>
      <c r="S7" s="6">
        <f>'INPUT by REC'!S46</f>
        <v>1782.045486</v>
      </c>
      <c r="T7" s="6">
        <f>'INPUT by REC'!T46</f>
        <v>3058.8823829999997</v>
      </c>
      <c r="U7" s="6">
        <f>'INPUT by REC'!U46</f>
        <v>2585.8459809999999</v>
      </c>
      <c r="V7" s="6">
        <f>'INPUT by REC'!V46</f>
        <v>4396.4281519999995</v>
      </c>
      <c r="X7" s="6">
        <f>'INPUT by REC'!X46</f>
        <v>-497.85455400000001</v>
      </c>
      <c r="Y7" s="6">
        <f>'INPUT by REC'!Y46</f>
        <v>319.64448299999992</v>
      </c>
      <c r="Z7" s="6">
        <f>'INPUT by REC'!Z46</f>
        <v>-821.9694750000001</v>
      </c>
      <c r="AA7" s="6">
        <f>'INPUT by REC'!AA46</f>
        <v>-1566.7247580000003</v>
      </c>
      <c r="AB7" s="6">
        <f>'INPUT by REC'!AB46</f>
        <v>-1341.5598929999999</v>
      </c>
      <c r="AC7" s="6">
        <f>'INPUT by REC'!AC46</f>
        <v>-1533.7253819999996</v>
      </c>
      <c r="AD7" s="6">
        <f>'INPUT by REC'!AD46</f>
        <v>-1092.2285649999999</v>
      </c>
      <c r="AE7" s="6">
        <f>'INPUT by REC'!AE46</f>
        <v>-2024.8052909999997</v>
      </c>
      <c r="AF7" s="6">
        <f>'INPUT by REC'!AF46</f>
        <v>-1148.354754</v>
      </c>
      <c r="AG7" s="6">
        <f>'INPUT by REC'!AG46</f>
        <v>-3435.0080419999995</v>
      </c>
      <c r="AI7" s="6">
        <f>'INPUT by REC'!AI46</f>
        <v>1487.8100899999999</v>
      </c>
      <c r="AJ7" s="6">
        <f>'INPUT by REC'!AJ46</f>
        <v>1470.4674890000001</v>
      </c>
      <c r="AK7" s="6">
        <f>'INPUT by REC'!AK46</f>
        <v>2250.1774530000002</v>
      </c>
      <c r="AL7" s="6">
        <f>'INPUT by REC'!AL46</f>
        <v>2896.2370680000004</v>
      </c>
      <c r="AM7" s="6">
        <f>'INPUT by REC'!AM46</f>
        <v>2831.7790770000001</v>
      </c>
      <c r="AN7" s="6">
        <f>'INPUT by REC'!AN46</f>
        <v>3181.7137579999999</v>
      </c>
      <c r="AO7" s="6">
        <f>'INPUT by REC'!AO46</f>
        <v>2471.8624070000001</v>
      </c>
      <c r="AP7" s="6">
        <f>'INPUT by REC'!AP46</f>
        <v>4092.9594749999997</v>
      </c>
      <c r="AQ7" s="6">
        <f>'INPUT by REC'!AQ46</f>
        <v>4023.3372079999999</v>
      </c>
      <c r="AR7" s="6">
        <f>'INPUT by REC'!AR46</f>
        <v>5357.8482619999995</v>
      </c>
    </row>
    <row r="8" spans="1:44" s="6" customFormat="1" x14ac:dyDescent="0.25">
      <c r="A8" s="6" t="str">
        <f>'INPUT by REC'!A47</f>
        <v>Fuels</v>
      </c>
      <c r="B8" s="6">
        <f>'INPUT by REC'!B47</f>
        <v>344.40727700000002</v>
      </c>
      <c r="C8" s="6">
        <f>'INPUT by REC'!C47</f>
        <v>696.56962899999996</v>
      </c>
      <c r="D8" s="6">
        <f>'INPUT by REC'!D47</f>
        <v>430.926131</v>
      </c>
      <c r="E8" s="6">
        <f>'INPUT by REC'!E47</f>
        <v>275.424306</v>
      </c>
      <c r="F8" s="6">
        <f>'INPUT by REC'!F47</f>
        <v>237.559056</v>
      </c>
      <c r="G8" s="6">
        <f>'INPUT by REC'!G47</f>
        <v>294.29447099999999</v>
      </c>
      <c r="H8" s="6">
        <f>'INPUT by REC'!H47</f>
        <v>272.27718099999998</v>
      </c>
      <c r="I8" s="6">
        <f>'INPUT by REC'!I47</f>
        <v>299.81044099999997</v>
      </c>
      <c r="J8" s="6">
        <f>'INPUT by REC'!J47</f>
        <v>314.07922799999994</v>
      </c>
      <c r="K8" s="6">
        <f>'INPUT by REC'!K47</f>
        <v>140.782162</v>
      </c>
      <c r="M8" s="6">
        <f>'INPUT by REC'!M47</f>
        <v>767.14346499999999</v>
      </c>
      <c r="N8" s="6">
        <f>'INPUT by REC'!N47</f>
        <v>299.538049</v>
      </c>
      <c r="O8" s="6">
        <f>'INPUT by REC'!O47</f>
        <v>1304.6902930000001</v>
      </c>
      <c r="P8" s="6">
        <f>'INPUT by REC'!P47</f>
        <v>2000.6111280000002</v>
      </c>
      <c r="Q8" s="6">
        <f>'INPUT by REC'!Q47</f>
        <v>1741.09563</v>
      </c>
      <c r="R8" s="6">
        <f>'INPUT by REC'!R47</f>
        <v>2106.3576870000002</v>
      </c>
      <c r="S8" s="6">
        <f>'INPUT by REC'!S47</f>
        <v>1560.546509</v>
      </c>
      <c r="T8" s="6">
        <f>'INPUT by REC'!T47</f>
        <v>2794.1052810000001</v>
      </c>
      <c r="U8" s="6">
        <f>'INPUT by REC'!U47</f>
        <v>2300.418079</v>
      </c>
      <c r="V8" s="6">
        <f>'INPUT by REC'!V47</f>
        <v>4029.844196</v>
      </c>
      <c r="X8" s="6">
        <f>'INPUT by REC'!X47</f>
        <v>-422.73618799999997</v>
      </c>
      <c r="Y8" s="6">
        <f>'INPUT by REC'!Y47</f>
        <v>397.03157999999996</v>
      </c>
      <c r="Z8" s="6">
        <f>'INPUT by REC'!Z47</f>
        <v>-873.76416200000017</v>
      </c>
      <c r="AA8" s="6">
        <f>'INPUT by REC'!AA47</f>
        <v>-1725.1868220000001</v>
      </c>
      <c r="AB8" s="6">
        <f>'INPUT by REC'!AB47</f>
        <v>-1503.536574</v>
      </c>
      <c r="AC8" s="6">
        <f>'INPUT by REC'!AC47</f>
        <v>-1812.0632160000002</v>
      </c>
      <c r="AD8" s="6">
        <f>'INPUT by REC'!AD47</f>
        <v>-1288.2693280000001</v>
      </c>
      <c r="AE8" s="6">
        <f>'INPUT by REC'!AE47</f>
        <v>-2494.29484</v>
      </c>
      <c r="AF8" s="6">
        <f>'INPUT by REC'!AF47</f>
        <v>-1986.338851</v>
      </c>
      <c r="AG8" s="6">
        <f>'INPUT by REC'!AG47</f>
        <v>-3889.062034</v>
      </c>
      <c r="AI8" s="6">
        <f>'INPUT by REC'!AI47</f>
        <v>1111.5507419999999</v>
      </c>
      <c r="AJ8" s="6">
        <f>'INPUT by REC'!AJ47</f>
        <v>996.10767799999996</v>
      </c>
      <c r="AK8" s="6">
        <f>'INPUT by REC'!AK47</f>
        <v>1735.6164240000001</v>
      </c>
      <c r="AL8" s="6">
        <f>'INPUT by REC'!AL47</f>
        <v>2276.0354340000004</v>
      </c>
      <c r="AM8" s="6">
        <f>'INPUT by REC'!AM47</f>
        <v>1978.6546860000001</v>
      </c>
      <c r="AN8" s="6">
        <f>'INPUT by REC'!AN47</f>
        <v>2400.6521580000003</v>
      </c>
      <c r="AO8" s="6">
        <f>'INPUT by REC'!AO47</f>
        <v>1832.8236899999999</v>
      </c>
      <c r="AP8" s="6">
        <f>'INPUT by REC'!AP47</f>
        <v>3093.9157220000002</v>
      </c>
      <c r="AQ8" s="6">
        <f>'INPUT by REC'!AQ47</f>
        <v>2614.4973070000001</v>
      </c>
      <c r="AR8" s="6">
        <f>'INPUT by REC'!AR47</f>
        <v>4170.6263580000004</v>
      </c>
    </row>
    <row r="9" spans="1:44" s="6" customFormat="1" x14ac:dyDescent="0.25">
      <c r="A9" s="6" t="str">
        <f>'INPUT by REC'!A48</f>
        <v>Manifactures</v>
      </c>
      <c r="B9" s="6">
        <f>'INPUT by REC'!B48</f>
        <v>852.56824999999992</v>
      </c>
      <c r="C9" s="6">
        <f>'INPUT by REC'!C48</f>
        <v>1031.230683</v>
      </c>
      <c r="D9" s="6">
        <f>'INPUT by REC'!D48</f>
        <v>1154.4782989999999</v>
      </c>
      <c r="E9" s="6">
        <f>'INPUT by REC'!E48</f>
        <v>1319.2191479999999</v>
      </c>
      <c r="F9" s="6">
        <f>'INPUT by REC'!F48</f>
        <v>1481.34097</v>
      </c>
      <c r="G9" s="6">
        <f>'INPUT by REC'!G48</f>
        <v>2236.0192439999996</v>
      </c>
      <c r="H9" s="6">
        <f>'INPUT by REC'!H48</f>
        <v>1753.6953639999999</v>
      </c>
      <c r="I9" s="6">
        <f>'INPUT by REC'!I48</f>
        <v>1564.6311340000002</v>
      </c>
      <c r="J9" s="6">
        <f>'INPUT by REC'!J48</f>
        <v>2068.9665989999999</v>
      </c>
      <c r="K9" s="6">
        <f>'INPUT by REC'!K48</f>
        <v>2304.0407320000004</v>
      </c>
      <c r="M9" s="6">
        <f>'INPUT by REC'!M48</f>
        <v>4299.6303160000007</v>
      </c>
      <c r="N9" s="6">
        <f>'INPUT by REC'!N48</f>
        <v>5540.2242509999996</v>
      </c>
      <c r="O9" s="6">
        <f>'INPUT by REC'!O48</f>
        <v>6945.6337609999991</v>
      </c>
      <c r="P9" s="6">
        <f>'INPUT by REC'!P48</f>
        <v>8138.2007940000012</v>
      </c>
      <c r="Q9" s="6">
        <f>'INPUT by REC'!Q48</f>
        <v>10780.738982000001</v>
      </c>
      <c r="R9" s="6">
        <f>'INPUT by REC'!R48</f>
        <v>13276.999635000002</v>
      </c>
      <c r="S9" s="6">
        <f>'INPUT by REC'!S48</f>
        <v>12312.420367999999</v>
      </c>
      <c r="T9" s="6">
        <f>'INPUT by REC'!T48</f>
        <v>14378.896042000002</v>
      </c>
      <c r="U9" s="6">
        <f>'INPUT by REC'!U48</f>
        <v>16949.484122000002</v>
      </c>
      <c r="V9" s="6">
        <f>'INPUT by REC'!V48</f>
        <v>18392.401800000003</v>
      </c>
      <c r="X9" s="6">
        <f>'INPUT by REC'!X48</f>
        <v>-3447.0620660000009</v>
      </c>
      <c r="Y9" s="6">
        <f>'INPUT by REC'!Y48</f>
        <v>-4508.9935679999999</v>
      </c>
      <c r="Z9" s="6">
        <f>'INPUT by REC'!Z48</f>
        <v>-5791.1554619999988</v>
      </c>
      <c r="AA9" s="6">
        <f>'INPUT by REC'!AA48</f>
        <v>-6818.9816460000011</v>
      </c>
      <c r="AB9" s="6">
        <f>'INPUT by REC'!AB48</f>
        <v>-9299.3980120000015</v>
      </c>
      <c r="AC9" s="6">
        <f>'INPUT by REC'!AC48</f>
        <v>-11040.980391000003</v>
      </c>
      <c r="AD9" s="6">
        <f>'INPUT by REC'!AD48</f>
        <v>-10558.725004</v>
      </c>
      <c r="AE9" s="6">
        <f>'INPUT by REC'!AE48</f>
        <v>-12814.264908000001</v>
      </c>
      <c r="AF9" s="6">
        <f>'INPUT by REC'!AF48</f>
        <v>-14880.517523000002</v>
      </c>
      <c r="AG9" s="6">
        <f>'INPUT by REC'!AG48</f>
        <v>-16088.361068000002</v>
      </c>
      <c r="AI9" s="6">
        <f>'INPUT by REC'!AI48</f>
        <v>5152.1985660000009</v>
      </c>
      <c r="AJ9" s="6">
        <f>'INPUT by REC'!AJ48</f>
        <v>6571.4549339999994</v>
      </c>
      <c r="AK9" s="6">
        <f>'INPUT by REC'!AK48</f>
        <v>8100.1120599999995</v>
      </c>
      <c r="AL9" s="6">
        <f>'INPUT by REC'!AL48</f>
        <v>9457.4199420000004</v>
      </c>
      <c r="AM9" s="6">
        <f>'INPUT by REC'!AM48</f>
        <v>12262.079952</v>
      </c>
      <c r="AN9" s="6">
        <f>'INPUT by REC'!AN48</f>
        <v>15513.018879000001</v>
      </c>
      <c r="AO9" s="6">
        <f>'INPUT by REC'!AO48</f>
        <v>14066.115731999998</v>
      </c>
      <c r="AP9" s="6">
        <f>'INPUT by REC'!AP48</f>
        <v>15943.527176000003</v>
      </c>
      <c r="AQ9" s="6">
        <f>'INPUT by REC'!AQ48</f>
        <v>19018.450721000001</v>
      </c>
      <c r="AR9" s="6">
        <f>'INPUT by REC'!AR48</f>
        <v>20696.442532000005</v>
      </c>
    </row>
    <row r="10" spans="1:44" s="6" customFormat="1" x14ac:dyDescent="0.25">
      <c r="A10" s="6" t="str">
        <f>'INPUT by REC'!A49</f>
        <v>Machinery and transport equipment</v>
      </c>
      <c r="B10" s="6">
        <f>'INPUT by REC'!B49</f>
        <v>117.372579</v>
      </c>
      <c r="C10" s="6">
        <f>'INPUT by REC'!C49</f>
        <v>123.24271300000001</v>
      </c>
      <c r="D10" s="6">
        <f>'INPUT by REC'!D49</f>
        <v>132.12715400000002</v>
      </c>
      <c r="E10" s="6">
        <f>'INPUT by REC'!E49</f>
        <v>141.63699800000001</v>
      </c>
      <c r="F10" s="6">
        <f>'INPUT by REC'!F49</f>
        <v>201.05653900000001</v>
      </c>
      <c r="G10" s="6">
        <f>'INPUT by REC'!G49</f>
        <v>510.71236799999997</v>
      </c>
      <c r="H10" s="6">
        <f>'INPUT by REC'!H49</f>
        <v>352.88485600000001</v>
      </c>
      <c r="I10" s="6">
        <f>'INPUT by REC'!I49</f>
        <v>258.70793399999997</v>
      </c>
      <c r="J10" s="6">
        <f>'INPUT by REC'!J49</f>
        <v>293.42889000000002</v>
      </c>
      <c r="K10" s="6">
        <f>'INPUT by REC'!K49</f>
        <v>510.80874999999997</v>
      </c>
      <c r="M10" s="6">
        <f>'INPUT by REC'!M49</f>
        <v>1710.6864810000002</v>
      </c>
      <c r="N10" s="6">
        <f>'INPUT by REC'!N49</f>
        <v>2344.778902</v>
      </c>
      <c r="O10" s="6">
        <f>'INPUT by REC'!O49</f>
        <v>2993.646299</v>
      </c>
      <c r="P10" s="6">
        <f>'INPUT by REC'!P49</f>
        <v>3505.5938960000003</v>
      </c>
      <c r="Q10" s="6">
        <f>'INPUT by REC'!Q49</f>
        <v>4903.6769110000005</v>
      </c>
      <c r="R10" s="6">
        <f>'INPUT by REC'!R49</f>
        <v>5915.5286559999995</v>
      </c>
      <c r="S10" s="6">
        <f>'INPUT by REC'!S49</f>
        <v>5297.7488250000006</v>
      </c>
      <c r="T10" s="6">
        <f>'INPUT by REC'!T49</f>
        <v>5829.7489599999999</v>
      </c>
      <c r="U10" s="6">
        <f>'INPUT by REC'!U49</f>
        <v>7244.6401249999999</v>
      </c>
      <c r="V10" s="6">
        <f>'INPUT by REC'!V49</f>
        <v>7969.2364560000005</v>
      </c>
      <c r="X10" s="6">
        <f>'INPUT by REC'!X49</f>
        <v>-1593.3139020000001</v>
      </c>
      <c r="Y10" s="6">
        <f>'INPUT by REC'!Y49</f>
        <v>-2221.5361889999999</v>
      </c>
      <c r="Z10" s="6">
        <f>'INPUT by REC'!Z49</f>
        <v>-2861.5191450000002</v>
      </c>
      <c r="AA10" s="6">
        <f>'INPUT by REC'!AA49</f>
        <v>-3363.9568980000004</v>
      </c>
      <c r="AB10" s="6">
        <f>'INPUT by REC'!AB49</f>
        <v>-4702.6203720000003</v>
      </c>
      <c r="AC10" s="6">
        <f>'INPUT by REC'!AC49</f>
        <v>-5404.816288</v>
      </c>
      <c r="AD10" s="6">
        <f>'INPUT by REC'!AD49</f>
        <v>-4944.8639690000009</v>
      </c>
      <c r="AE10" s="6">
        <f>'INPUT by REC'!AE49</f>
        <v>-5571.0410259999999</v>
      </c>
      <c r="AF10" s="6">
        <f>'INPUT by REC'!AF49</f>
        <v>-6951.2112349999998</v>
      </c>
      <c r="AG10" s="6">
        <f>'INPUT by REC'!AG49</f>
        <v>-7458.4277060000004</v>
      </c>
      <c r="AI10" s="6">
        <f>'INPUT by REC'!AI49</f>
        <v>1828.0590600000003</v>
      </c>
      <c r="AJ10" s="6">
        <f>'INPUT by REC'!AJ49</f>
        <v>2468.0216150000001</v>
      </c>
      <c r="AK10" s="6">
        <f>'INPUT by REC'!AK49</f>
        <v>3125.7734529999998</v>
      </c>
      <c r="AL10" s="6">
        <f>'INPUT by REC'!AL49</f>
        <v>3647.2308940000003</v>
      </c>
      <c r="AM10" s="6">
        <f>'INPUT by REC'!AM49</f>
        <v>5104.7334500000006</v>
      </c>
      <c r="AN10" s="6">
        <f>'INPUT by REC'!AN49</f>
        <v>6426.241023999999</v>
      </c>
      <c r="AO10" s="6">
        <f>'INPUT by REC'!AO49</f>
        <v>5650.6336810000003</v>
      </c>
      <c r="AP10" s="6">
        <f>'INPUT by REC'!AP49</f>
        <v>6088.4568939999999</v>
      </c>
      <c r="AQ10" s="6">
        <f>'INPUT by REC'!AQ49</f>
        <v>7538.069015</v>
      </c>
      <c r="AR10" s="6">
        <f>'INPUT by REC'!AR49</f>
        <v>8480.0452060000007</v>
      </c>
    </row>
    <row r="11" spans="1:44" s="6" customFormat="1" x14ac:dyDescent="0.25">
      <c r="A11" s="6" t="str">
        <f>'INPUT by REC'!A50</f>
        <v>Textiles</v>
      </c>
      <c r="B11" s="6">
        <f>'INPUT by REC'!B50</f>
        <v>40.183437999999995</v>
      </c>
      <c r="C11" s="6">
        <f>'INPUT by REC'!C50</f>
        <v>53.147909999999996</v>
      </c>
      <c r="D11" s="6">
        <f>'INPUT by REC'!D50</f>
        <v>52.181890000000003</v>
      </c>
      <c r="E11" s="6">
        <f>'INPUT by REC'!E50</f>
        <v>59.725861000000002</v>
      </c>
      <c r="F11" s="6">
        <f>'INPUT by REC'!F50</f>
        <v>66.436776999999992</v>
      </c>
      <c r="G11" s="6">
        <f>'INPUT by REC'!G50</f>
        <v>78.589641999999998</v>
      </c>
      <c r="H11" s="6">
        <f>'INPUT by REC'!H50</f>
        <v>78.540759999999992</v>
      </c>
      <c r="I11" s="6">
        <f>'INPUT by REC'!I50</f>
        <v>94.144206999999994</v>
      </c>
      <c r="J11" s="6">
        <f>'INPUT by REC'!J50</f>
        <v>96.275136000000003</v>
      </c>
      <c r="K11" s="6">
        <f>'INPUT by REC'!K50</f>
        <v>61.933351000000002</v>
      </c>
      <c r="M11" s="6">
        <f>'INPUT by REC'!M50</f>
        <v>281.20918900000004</v>
      </c>
      <c r="N11" s="6">
        <f>'INPUT by REC'!N50</f>
        <v>336.95950500000004</v>
      </c>
      <c r="O11" s="6">
        <f>'INPUT by REC'!O50</f>
        <v>384.63292699999994</v>
      </c>
      <c r="P11" s="6">
        <f>'INPUT by REC'!P50</f>
        <v>448.23609400000004</v>
      </c>
      <c r="Q11" s="6">
        <f>'INPUT by REC'!Q50</f>
        <v>528.55890999999997</v>
      </c>
      <c r="R11" s="6">
        <f>'INPUT by REC'!R50</f>
        <v>705.92364600000008</v>
      </c>
      <c r="S11" s="6">
        <f>'INPUT by REC'!S50</f>
        <v>637.69641999999999</v>
      </c>
      <c r="T11" s="6">
        <f>'INPUT by REC'!T50</f>
        <v>866.04376799999989</v>
      </c>
      <c r="U11" s="6">
        <f>'INPUT by REC'!U50</f>
        <v>947.55179800000019</v>
      </c>
      <c r="V11" s="6">
        <f>'INPUT by REC'!V50</f>
        <v>1076.3604639999999</v>
      </c>
      <c r="X11" s="6">
        <f>'INPUT by REC'!X50</f>
        <v>-241.02575100000004</v>
      </c>
      <c r="Y11" s="6">
        <f>'INPUT by REC'!Y50</f>
        <v>-283.81159500000001</v>
      </c>
      <c r="Z11" s="6">
        <f>'INPUT by REC'!Z50</f>
        <v>-332.45103699999993</v>
      </c>
      <c r="AA11" s="6">
        <f>'INPUT by REC'!AA50</f>
        <v>-388.51023300000003</v>
      </c>
      <c r="AB11" s="6">
        <f>'INPUT by REC'!AB50</f>
        <v>-462.12213299999996</v>
      </c>
      <c r="AC11" s="6">
        <f>'INPUT by REC'!AC50</f>
        <v>-627.33400400000005</v>
      </c>
      <c r="AD11" s="6">
        <f>'INPUT by REC'!AD50</f>
        <v>-559.15566000000001</v>
      </c>
      <c r="AE11" s="6">
        <f>'INPUT by REC'!AE50</f>
        <v>-771.89956099999995</v>
      </c>
      <c r="AF11" s="6">
        <f>'INPUT by REC'!AF50</f>
        <v>-851.27666200000021</v>
      </c>
      <c r="AG11" s="6">
        <f>'INPUT by REC'!AG50</f>
        <v>-1014.4271129999998</v>
      </c>
      <c r="AI11" s="6">
        <f>'INPUT by REC'!AI50</f>
        <v>321.39262700000006</v>
      </c>
      <c r="AJ11" s="6">
        <f>'INPUT by REC'!AJ50</f>
        <v>390.10741500000006</v>
      </c>
      <c r="AK11" s="6">
        <f>'INPUT by REC'!AK50</f>
        <v>436.81481699999995</v>
      </c>
      <c r="AL11" s="6">
        <f>'INPUT by REC'!AL50</f>
        <v>507.96195500000005</v>
      </c>
      <c r="AM11" s="6">
        <f>'INPUT by REC'!AM50</f>
        <v>594.99568699999998</v>
      </c>
      <c r="AN11" s="6">
        <f>'INPUT by REC'!AN50</f>
        <v>784.5132880000001</v>
      </c>
      <c r="AO11" s="6">
        <f>'INPUT by REC'!AO50</f>
        <v>716.23717999999997</v>
      </c>
      <c r="AP11" s="6">
        <f>'INPUT by REC'!AP50</f>
        <v>960.18797499999982</v>
      </c>
      <c r="AQ11" s="6">
        <f>'INPUT by REC'!AQ50</f>
        <v>1043.8269340000002</v>
      </c>
      <c r="AR11" s="6">
        <f>'INPUT by REC'!AR50</f>
        <v>1138.2938149999998</v>
      </c>
    </row>
    <row r="12" spans="1:44" s="6" customFormat="1" x14ac:dyDescent="0.25">
      <c r="A12" s="6" t="str">
        <f>'INPUT by REC'!A51</f>
        <v>Clothing</v>
      </c>
      <c r="B12" s="6">
        <f>'INPUT by REC'!B51</f>
        <v>218.42695599999999</v>
      </c>
      <c r="C12" s="6">
        <f>'INPUT by REC'!C51</f>
        <v>321.09057100000001</v>
      </c>
      <c r="D12" s="6">
        <f>'INPUT by REC'!D51</f>
        <v>315.05334099999999</v>
      </c>
      <c r="E12" s="6">
        <f>'INPUT by REC'!E51</f>
        <v>299.72715799999997</v>
      </c>
      <c r="F12" s="6">
        <f>'INPUT by REC'!F51</f>
        <v>281.82502400000004</v>
      </c>
      <c r="G12" s="6">
        <f>'INPUT by REC'!G51</f>
        <v>279.79713299999997</v>
      </c>
      <c r="H12" s="6">
        <f>'INPUT by REC'!H51</f>
        <v>221.41654600000004</v>
      </c>
      <c r="I12" s="6">
        <f>'INPUT by REC'!I51</f>
        <v>233.721958</v>
      </c>
      <c r="J12" s="6">
        <f>'INPUT by REC'!J51</f>
        <v>305.51637699999998</v>
      </c>
      <c r="K12" s="6">
        <f>'INPUT by REC'!K51</f>
        <v>293.00383999999997</v>
      </c>
      <c r="M12" s="6">
        <f>'INPUT by REC'!M51</f>
        <v>92.501407</v>
      </c>
      <c r="N12" s="6">
        <f>'INPUT by REC'!N51</f>
        <v>112.06829500000001</v>
      </c>
      <c r="O12" s="6">
        <f>'INPUT by REC'!O51</f>
        <v>124.69712999999999</v>
      </c>
      <c r="P12" s="6">
        <f>'INPUT by REC'!P51</f>
        <v>151.08913100000001</v>
      </c>
      <c r="Q12" s="6">
        <f>'INPUT by REC'!Q51</f>
        <v>223.151533</v>
      </c>
      <c r="R12" s="6">
        <f>'INPUT by REC'!R51</f>
        <v>263.78294300000005</v>
      </c>
      <c r="S12" s="6">
        <f>'INPUT by REC'!S51</f>
        <v>242.38702599999999</v>
      </c>
      <c r="T12" s="6">
        <f>'INPUT by REC'!T51</f>
        <v>315.12471899999991</v>
      </c>
      <c r="U12" s="6">
        <f>'INPUT by REC'!U51</f>
        <v>312.10316700000004</v>
      </c>
      <c r="V12" s="6">
        <f>'INPUT by REC'!V51</f>
        <v>395.15255999999999</v>
      </c>
      <c r="X12" s="6">
        <f>'INPUT by REC'!X51</f>
        <v>125.92554899999999</v>
      </c>
      <c r="Y12" s="6">
        <f>'INPUT by REC'!Y51</f>
        <v>209.02227600000001</v>
      </c>
      <c r="Z12" s="6">
        <f>'INPUT by REC'!Z51</f>
        <v>190.356211</v>
      </c>
      <c r="AA12" s="6">
        <f>'INPUT by REC'!AA51</f>
        <v>148.63802699999997</v>
      </c>
      <c r="AB12" s="6">
        <f>'INPUT by REC'!AB51</f>
        <v>58.673491000000041</v>
      </c>
      <c r="AC12" s="6">
        <f>'INPUT by REC'!AC51</f>
        <v>16.014189999999928</v>
      </c>
      <c r="AD12" s="6">
        <f>'INPUT by REC'!AD51</f>
        <v>-20.970479999999952</v>
      </c>
      <c r="AE12" s="6">
        <f>'INPUT by REC'!AE51</f>
        <v>-81.402760999999913</v>
      </c>
      <c r="AF12" s="6">
        <f>'INPUT by REC'!AF51</f>
        <v>-6.5867900000000645</v>
      </c>
      <c r="AG12" s="6">
        <f>'INPUT by REC'!AG51</f>
        <v>-102.14872000000003</v>
      </c>
      <c r="AI12" s="6">
        <f>'INPUT by REC'!AI51</f>
        <v>310.92836299999999</v>
      </c>
      <c r="AJ12" s="6">
        <f>'INPUT by REC'!AJ51</f>
        <v>433.15886599999999</v>
      </c>
      <c r="AK12" s="6">
        <f>'INPUT by REC'!AK51</f>
        <v>439.75047099999995</v>
      </c>
      <c r="AL12" s="6">
        <f>'INPUT by REC'!AL51</f>
        <v>450.81628899999998</v>
      </c>
      <c r="AM12" s="6">
        <f>'INPUT by REC'!AM51</f>
        <v>504.97655700000007</v>
      </c>
      <c r="AN12" s="6">
        <f>'INPUT by REC'!AN51</f>
        <v>543.58007599999996</v>
      </c>
      <c r="AO12" s="6">
        <f>'INPUT by REC'!AO51</f>
        <v>463.80357200000003</v>
      </c>
      <c r="AP12" s="6">
        <f>'INPUT by REC'!AP51</f>
        <v>548.84667699999989</v>
      </c>
      <c r="AQ12" s="6">
        <f>'INPUT by REC'!AQ51</f>
        <v>617.61954400000002</v>
      </c>
      <c r="AR12" s="6">
        <f>'INPUT by REC'!AR51</f>
        <v>688.15639999999996</v>
      </c>
    </row>
    <row r="14" spans="1:44" x14ac:dyDescent="0.25">
      <c r="B14" t="s">
        <v>68</v>
      </c>
      <c r="M14" t="s">
        <v>59</v>
      </c>
      <c r="X14" t="s">
        <v>59</v>
      </c>
      <c r="AI14" t="s">
        <v>59</v>
      </c>
    </row>
    <row r="15" spans="1:44" x14ac:dyDescent="0.25">
      <c r="B15" s="12">
        <v>2002</v>
      </c>
      <c r="C15" s="12">
        <v>2003</v>
      </c>
      <c r="D15" s="12">
        <v>2004</v>
      </c>
      <c r="E15" s="12">
        <v>2005</v>
      </c>
      <c r="F15" s="12">
        <v>2006</v>
      </c>
      <c r="G15" s="12">
        <v>2007</v>
      </c>
      <c r="H15" s="12">
        <v>2008</v>
      </c>
      <c r="I15" s="12">
        <v>2009</v>
      </c>
      <c r="J15" s="12">
        <v>2010</v>
      </c>
      <c r="K15" s="12">
        <v>2011</v>
      </c>
      <c r="M15" s="12">
        <v>2002</v>
      </c>
      <c r="N15" s="12">
        <v>2003</v>
      </c>
      <c r="O15" s="12">
        <v>2004</v>
      </c>
      <c r="P15" s="12">
        <v>2005</v>
      </c>
      <c r="Q15" s="12">
        <v>2006</v>
      </c>
      <c r="R15" s="12">
        <v>2007</v>
      </c>
      <c r="S15" s="12">
        <v>2008</v>
      </c>
      <c r="T15" s="12">
        <v>2009</v>
      </c>
      <c r="U15" s="12">
        <v>2010</v>
      </c>
      <c r="V15" s="12">
        <v>2011</v>
      </c>
      <c r="X15" s="12">
        <v>2002</v>
      </c>
      <c r="Y15" s="12">
        <v>2003</v>
      </c>
      <c r="Z15" s="12">
        <v>2004</v>
      </c>
      <c r="AA15" s="12">
        <v>2005</v>
      </c>
      <c r="AB15" s="12">
        <v>2006</v>
      </c>
      <c r="AC15" s="12">
        <v>2007</v>
      </c>
      <c r="AD15" s="12">
        <v>2008</v>
      </c>
      <c r="AE15" s="12">
        <v>2009</v>
      </c>
      <c r="AF15" s="12">
        <v>2010</v>
      </c>
      <c r="AG15" s="12">
        <v>2011</v>
      </c>
      <c r="AI15" s="12">
        <v>2002</v>
      </c>
      <c r="AJ15" s="12">
        <v>2003</v>
      </c>
      <c r="AK15" s="12">
        <v>2004</v>
      </c>
      <c r="AL15" s="12">
        <v>2005</v>
      </c>
      <c r="AM15" s="12">
        <v>2006</v>
      </c>
      <c r="AN15" s="12">
        <v>2007</v>
      </c>
      <c r="AO15" s="12">
        <v>2008</v>
      </c>
      <c r="AP15" s="12">
        <v>2009</v>
      </c>
      <c r="AQ15" s="12">
        <v>2010</v>
      </c>
      <c r="AR15" s="12">
        <v>2011</v>
      </c>
    </row>
    <row r="16" spans="1:44" s="14" customFormat="1" x14ac:dyDescent="0.25">
      <c r="A16" s="7" t="s">
        <v>67</v>
      </c>
      <c r="B16" s="14">
        <f t="shared" ref="B16:K16" si="0">B4/B$4</f>
        <v>1</v>
      </c>
      <c r="C16" s="14">
        <f t="shared" si="0"/>
        <v>1</v>
      </c>
      <c r="D16" s="14">
        <f t="shared" si="0"/>
        <v>1</v>
      </c>
      <c r="E16" s="14">
        <f t="shared" si="0"/>
        <v>1</v>
      </c>
      <c r="F16" s="14">
        <f t="shared" si="0"/>
        <v>1</v>
      </c>
      <c r="G16" s="14">
        <f t="shared" si="0"/>
        <v>1</v>
      </c>
      <c r="H16" s="14">
        <f t="shared" si="0"/>
        <v>1</v>
      </c>
      <c r="I16" s="14">
        <f t="shared" si="0"/>
        <v>1</v>
      </c>
      <c r="J16" s="14">
        <f t="shared" si="0"/>
        <v>1</v>
      </c>
      <c r="K16" s="14">
        <f t="shared" si="0"/>
        <v>1</v>
      </c>
      <c r="M16" s="14">
        <f t="shared" ref="M16:V16" si="1">M4/M$4</f>
        <v>1</v>
      </c>
      <c r="N16" s="14">
        <f t="shared" si="1"/>
        <v>1</v>
      </c>
      <c r="O16" s="14">
        <f t="shared" si="1"/>
        <v>1</v>
      </c>
      <c r="P16" s="14">
        <f t="shared" si="1"/>
        <v>1</v>
      </c>
      <c r="Q16" s="14">
        <f t="shared" si="1"/>
        <v>1</v>
      </c>
      <c r="R16" s="14">
        <f t="shared" si="1"/>
        <v>1</v>
      </c>
      <c r="S16" s="14">
        <f t="shared" si="1"/>
        <v>1</v>
      </c>
      <c r="T16" s="14">
        <f t="shared" si="1"/>
        <v>1</v>
      </c>
      <c r="U16" s="14">
        <f t="shared" si="1"/>
        <v>1</v>
      </c>
      <c r="V16" s="14">
        <f t="shared" si="1"/>
        <v>1</v>
      </c>
      <c r="X16" s="14">
        <f t="shared" ref="X16:AG16" si="2">X4/X$4</f>
        <v>1</v>
      </c>
      <c r="Y16" s="14">
        <f t="shared" si="2"/>
        <v>1</v>
      </c>
      <c r="Z16" s="14">
        <f t="shared" si="2"/>
        <v>1</v>
      </c>
      <c r="AA16" s="14">
        <f t="shared" si="2"/>
        <v>1</v>
      </c>
      <c r="AB16" s="14">
        <f t="shared" si="2"/>
        <v>1</v>
      </c>
      <c r="AC16" s="14">
        <f t="shared" si="2"/>
        <v>1</v>
      </c>
      <c r="AD16" s="14">
        <f t="shared" si="2"/>
        <v>1</v>
      </c>
      <c r="AE16" s="14">
        <f t="shared" si="2"/>
        <v>1</v>
      </c>
      <c r="AF16" s="14">
        <f t="shared" si="2"/>
        <v>1</v>
      </c>
      <c r="AG16" s="14">
        <f t="shared" si="2"/>
        <v>1</v>
      </c>
      <c r="AI16" s="14">
        <f t="shared" ref="AI16:AR16" si="3">AI4/AI$4</f>
        <v>1</v>
      </c>
      <c r="AJ16" s="14">
        <f t="shared" si="3"/>
        <v>1</v>
      </c>
      <c r="AK16" s="14">
        <f t="shared" si="3"/>
        <v>1</v>
      </c>
      <c r="AL16" s="14">
        <f t="shared" si="3"/>
        <v>1</v>
      </c>
      <c r="AM16" s="14">
        <f t="shared" si="3"/>
        <v>1</v>
      </c>
      <c r="AN16" s="14">
        <f t="shared" si="3"/>
        <v>1</v>
      </c>
      <c r="AO16" s="14">
        <f t="shared" si="3"/>
        <v>1</v>
      </c>
      <c r="AP16" s="14">
        <f t="shared" si="3"/>
        <v>1</v>
      </c>
      <c r="AQ16" s="14">
        <f t="shared" si="3"/>
        <v>1</v>
      </c>
      <c r="AR16" s="14">
        <f t="shared" si="3"/>
        <v>1</v>
      </c>
    </row>
    <row r="17" spans="1:44" s="14" customFormat="1" x14ac:dyDescent="0.25">
      <c r="A17" s="7" t="s">
        <v>14</v>
      </c>
      <c r="B17" s="14">
        <f t="shared" ref="B17:K17" si="4">B5/B$4</f>
        <v>0.63793150865073922</v>
      </c>
      <c r="C17" s="14">
        <f t="shared" si="4"/>
        <v>0.57375113115754273</v>
      </c>
      <c r="D17" s="14">
        <f t="shared" si="4"/>
        <v>0.59563269377222738</v>
      </c>
      <c r="E17" s="14">
        <f t="shared" si="4"/>
        <v>0.59533808599543214</v>
      </c>
      <c r="F17" s="14">
        <f t="shared" si="4"/>
        <v>0.60531120785277215</v>
      </c>
      <c r="G17" s="14">
        <f t="shared" si="4"/>
        <v>0.57756886275979891</v>
      </c>
      <c r="H17" s="14">
        <f t="shared" si="4"/>
        <v>0.60938584148853281</v>
      </c>
      <c r="I17" s="14">
        <f t="shared" si="4"/>
        <v>0.59129065022421901</v>
      </c>
      <c r="J17" s="14">
        <f t="shared" si="4"/>
        <v>0.61853703651053449</v>
      </c>
      <c r="K17" s="14">
        <f t="shared" si="4"/>
        <v>0.63113588740420734</v>
      </c>
      <c r="M17" s="14">
        <f t="shared" ref="M17:V17" si="5">M5/M$4</f>
        <v>0.14134940280432137</v>
      </c>
      <c r="N17" s="14">
        <f t="shared" si="5"/>
        <v>0.15867376959042021</v>
      </c>
      <c r="O17" s="14">
        <f t="shared" si="5"/>
        <v>0.11946601030435633</v>
      </c>
      <c r="P17" s="14">
        <f t="shared" si="5"/>
        <v>0.14087874381806001</v>
      </c>
      <c r="Q17" s="14">
        <f t="shared" si="5"/>
        <v>0.13071679707155037</v>
      </c>
      <c r="R17" s="14">
        <f t="shared" si="5"/>
        <v>0.1247129982791256</v>
      </c>
      <c r="S17" s="14">
        <f t="shared" si="5"/>
        <v>0.15056370310001743</v>
      </c>
      <c r="T17" s="14">
        <f t="shared" si="5"/>
        <v>0.13297729910166031</v>
      </c>
      <c r="U17" s="14">
        <f t="shared" si="5"/>
        <v>0.14731383170445922</v>
      </c>
      <c r="V17" s="14">
        <f t="shared" si="5"/>
        <v>0.13516121589221727</v>
      </c>
      <c r="X17" s="14">
        <f t="shared" ref="X17:AG17" si="6">X5/X$4</f>
        <v>-0.64926433406663453</v>
      </c>
      <c r="Y17" s="14">
        <f t="shared" si="6"/>
        <v>-0.60927514968789775</v>
      </c>
      <c r="Z17" s="14">
        <f t="shared" si="6"/>
        <v>-0.45046698214427633</v>
      </c>
      <c r="AA17" s="14">
        <f t="shared" si="6"/>
        <v>-0.24032105042659976</v>
      </c>
      <c r="AB17" s="14">
        <f t="shared" si="6"/>
        <v>-0.2240348942362842</v>
      </c>
      <c r="AC17" s="14">
        <f t="shared" si="6"/>
        <v>-0.25342585179144844</v>
      </c>
      <c r="AD17" s="14">
        <f t="shared" si="6"/>
        <v>-0.2187968497059104</v>
      </c>
      <c r="AE17" s="14">
        <f t="shared" si="6"/>
        <v>-0.181302144579439</v>
      </c>
      <c r="AF17" s="14">
        <f t="shared" si="6"/>
        <v>-0.15731587987853365</v>
      </c>
      <c r="AG17" s="14">
        <f t="shared" si="6"/>
        <v>-0.12508371458981923</v>
      </c>
      <c r="AI17" s="14">
        <f t="shared" ref="AI17:AR17" si="7">AI5/AI$4</f>
        <v>0.33030061287828333</v>
      </c>
      <c r="AJ17" s="14">
        <f t="shared" si="7"/>
        <v>0.3220578101523644</v>
      </c>
      <c r="AK17" s="14">
        <f t="shared" si="7"/>
        <v>0.28739770384352836</v>
      </c>
      <c r="AL17" s="14">
        <f t="shared" si="7"/>
        <v>0.28324512940694918</v>
      </c>
      <c r="AM17" s="14">
        <f t="shared" si="7"/>
        <v>0.27290367627085221</v>
      </c>
      <c r="AN17" s="14">
        <f t="shared" si="7"/>
        <v>0.26633705111566791</v>
      </c>
      <c r="AO17" s="14">
        <f t="shared" si="7"/>
        <v>0.29207909264759307</v>
      </c>
      <c r="AP17" s="14">
        <f t="shared" si="7"/>
        <v>0.26550296304099014</v>
      </c>
      <c r="AQ17" s="14">
        <f t="shared" si="7"/>
        <v>0.28016982147702235</v>
      </c>
      <c r="AR17" s="14">
        <f t="shared" si="7"/>
        <v>0.26214537498930646</v>
      </c>
    </row>
    <row r="18" spans="1:44" s="14" customFormat="1" x14ac:dyDescent="0.25">
      <c r="A18" s="7" t="s">
        <v>15</v>
      </c>
      <c r="B18" s="14">
        <f t="shared" ref="B18:K18" si="8">B6/B$4</f>
        <v>0.50035651589023178</v>
      </c>
      <c r="C18" s="14">
        <f t="shared" si="8"/>
        <v>0.43454011426528893</v>
      </c>
      <c r="D18" s="14">
        <f t="shared" si="8"/>
        <v>0.45261825857994309</v>
      </c>
      <c r="E18" s="14">
        <f t="shared" si="8"/>
        <v>0.44847706177747587</v>
      </c>
      <c r="F18" s="14">
        <f t="shared" si="8"/>
        <v>0.46586312903070087</v>
      </c>
      <c r="G18" s="14">
        <f t="shared" si="8"/>
        <v>0.44608156763955131</v>
      </c>
      <c r="H18" s="14">
        <f t="shared" si="8"/>
        <v>0.48093182867401624</v>
      </c>
      <c r="I18" s="14">
        <f t="shared" si="8"/>
        <v>0.47090666913119977</v>
      </c>
      <c r="J18" s="14">
        <f t="shared" si="8"/>
        <v>0.49837205637043652</v>
      </c>
      <c r="K18" s="14">
        <f t="shared" si="8"/>
        <v>0.50208427583610504</v>
      </c>
      <c r="M18" s="14">
        <f t="shared" ref="M18:V18" si="9">M6/M$4</f>
        <v>0.11661374052950772</v>
      </c>
      <c r="N18" s="14">
        <f t="shared" si="9"/>
        <v>0.13548835447187157</v>
      </c>
      <c r="O18" s="14">
        <f t="shared" si="9"/>
        <v>0.1010680845147765</v>
      </c>
      <c r="P18" s="14">
        <f t="shared" si="9"/>
        <v>0.12466772178298426</v>
      </c>
      <c r="Q18" s="14">
        <f t="shared" si="9"/>
        <v>0.11465189302794992</v>
      </c>
      <c r="R18" s="14">
        <f t="shared" si="9"/>
        <v>0.10921971079056746</v>
      </c>
      <c r="S18" s="14">
        <f t="shared" si="9"/>
        <v>0.13363249300282365</v>
      </c>
      <c r="T18" s="14">
        <f t="shared" si="9"/>
        <v>0.11627991573049636</v>
      </c>
      <c r="U18" s="14">
        <f t="shared" si="9"/>
        <v>0.13153622307688692</v>
      </c>
      <c r="V18" s="14">
        <f t="shared" si="9"/>
        <v>0.11968962870747904</v>
      </c>
      <c r="X18" s="14">
        <f t="shared" ref="X18:AG18" si="10">X6/X$4</f>
        <v>-0.49434727891368291</v>
      </c>
      <c r="Y18" s="14">
        <f t="shared" si="10"/>
        <v>-0.41779760377592851</v>
      </c>
      <c r="Z18" s="14">
        <f t="shared" si="10"/>
        <v>-0.31970902916650279</v>
      </c>
      <c r="AA18" s="14">
        <f t="shared" si="10"/>
        <v>-0.14694305243721673</v>
      </c>
      <c r="AB18" s="14">
        <f t="shared" si="10"/>
        <v>-0.1478728589454264</v>
      </c>
      <c r="AC18" s="14">
        <f t="shared" si="10"/>
        <v>-0.172063066296996</v>
      </c>
      <c r="AD18" s="14">
        <f t="shared" si="10"/>
        <v>-0.14595008133237783</v>
      </c>
      <c r="AE18" s="14">
        <f t="shared" si="10"/>
        <v>-0.12689846539286709</v>
      </c>
      <c r="AF18" s="14">
        <f t="shared" si="10"/>
        <v>-0.1056106172203975</v>
      </c>
      <c r="AG18" s="14">
        <f t="shared" si="10"/>
        <v>-8.0958255296989468E-2</v>
      </c>
      <c r="AI18" s="14">
        <f t="shared" ref="AI18:AR18" si="11">AI6/AI$4</f>
        <v>0.26262919478748842</v>
      </c>
      <c r="AJ18" s="14">
        <f t="shared" si="11"/>
        <v>0.2532020372122088</v>
      </c>
      <c r="AK18" s="14">
        <f t="shared" si="11"/>
        <v>0.22505075307276598</v>
      </c>
      <c r="AL18" s="14">
        <f t="shared" si="11"/>
        <v>0.22610598275935825</v>
      </c>
      <c r="AM18" s="14">
        <f t="shared" si="11"/>
        <v>0.21987359065552872</v>
      </c>
      <c r="AN18" s="14">
        <f t="shared" si="11"/>
        <v>0.21456833306734105</v>
      </c>
      <c r="AO18" s="14">
        <f t="shared" si="11"/>
        <v>0.24075069124352405</v>
      </c>
      <c r="AP18" s="14">
        <f t="shared" si="11"/>
        <v>0.21882361390111674</v>
      </c>
      <c r="AQ18" s="14">
        <f t="shared" si="11"/>
        <v>0.23496138809250663</v>
      </c>
      <c r="AR18" s="14">
        <f t="shared" si="11"/>
        <v>0.21759394821804268</v>
      </c>
    </row>
    <row r="19" spans="1:44" s="14" customFormat="1" x14ac:dyDescent="0.25">
      <c r="A19" s="7" t="s">
        <v>20</v>
      </c>
      <c r="B19" s="14">
        <f t="shared" ref="B19:K19" si="12">B7/B$4</f>
        <v>0.12673634952324039</v>
      </c>
      <c r="C19" s="14">
        <f t="shared" si="12"/>
        <v>0.18422028021552111</v>
      </c>
      <c r="D19" s="14">
        <f t="shared" si="12"/>
        <v>0.13282791967857346</v>
      </c>
      <c r="E19" s="14">
        <f t="shared" si="12"/>
        <v>0.1173621122974921</v>
      </c>
      <c r="F19" s="14">
        <f t="shared" si="12"/>
        <v>0.11489317347123384</v>
      </c>
      <c r="G19" s="14">
        <f t="shared" si="12"/>
        <v>9.9298777802704713E-2</v>
      </c>
      <c r="H19" s="14">
        <f t="shared" si="12"/>
        <v>8.9812098777936417E-2</v>
      </c>
      <c r="I19" s="14">
        <f t="shared" si="12"/>
        <v>0.12394965832991449</v>
      </c>
      <c r="J19" s="14">
        <f t="shared" si="12"/>
        <v>0.15414662825209305</v>
      </c>
      <c r="K19" s="14">
        <f t="shared" si="12"/>
        <v>0.10322818777343844</v>
      </c>
      <c r="M19" s="14">
        <f t="shared" ref="M19:V19" si="13">M7/M$4</f>
        <v>0.15613890721817017</v>
      </c>
      <c r="N19" s="14">
        <f t="shared" si="13"/>
        <v>7.6878290525548731E-2</v>
      </c>
      <c r="O19" s="14">
        <f t="shared" si="13"/>
        <v>0.1556648757082422</v>
      </c>
      <c r="P19" s="14">
        <f t="shared" si="13"/>
        <v>0.17971412737558692</v>
      </c>
      <c r="Q19" s="14">
        <f t="shared" si="13"/>
        <v>0.1376310435991687</v>
      </c>
      <c r="R19" s="14">
        <f t="shared" si="13"/>
        <v>0.12929000154798939</v>
      </c>
      <c r="S19" s="14">
        <f t="shared" si="13"/>
        <v>0.10347707620442731</v>
      </c>
      <c r="T19" s="14">
        <f t="shared" si="13"/>
        <v>0.1491490587856138</v>
      </c>
      <c r="U19" s="14">
        <f t="shared" si="13"/>
        <v>0.10887404103487405</v>
      </c>
      <c r="V19" s="14">
        <f t="shared" si="13"/>
        <v>0.16244989278001792</v>
      </c>
      <c r="X19" s="14">
        <f t="shared" ref="X19:AG19" si="14">X7/X$4</f>
        <v>0.20295103705343612</v>
      </c>
      <c r="Y19" s="14">
        <f t="shared" si="14"/>
        <v>-0.1217188207800947</v>
      </c>
      <c r="Z19" s="14">
        <f t="shared" si="14"/>
        <v>0.18299886428891357</v>
      </c>
      <c r="AA19" s="14">
        <f t="shared" si="14"/>
        <v>0.23201490131199987</v>
      </c>
      <c r="AB19" s="14">
        <f t="shared" si="14"/>
        <v>0.15462723592967884</v>
      </c>
      <c r="AC19" s="14">
        <f t="shared" si="14"/>
        <v>0.15433295174199144</v>
      </c>
      <c r="AD19" s="14">
        <f t="shared" si="14"/>
        <v>0.11447764307780539</v>
      </c>
      <c r="AE19" s="14">
        <f t="shared" si="14"/>
        <v>0.16642905627404961</v>
      </c>
      <c r="AF19" s="14">
        <f t="shared" si="14"/>
        <v>7.9606859270612368E-2</v>
      </c>
      <c r="AG19" s="14">
        <f t="shared" si="14"/>
        <v>0.19352435965849918</v>
      </c>
      <c r="AI19" s="14">
        <f t="shared" ref="AI19:AR19" si="15">AI7/AI$4</f>
        <v>0.14495113224537504</v>
      </c>
      <c r="AJ19" s="14">
        <f t="shared" si="15"/>
        <v>0.11913057798177552</v>
      </c>
      <c r="AK19" s="14">
        <f t="shared" si="15"/>
        <v>0.14761087101935547</v>
      </c>
      <c r="AL19" s="14">
        <f t="shared" si="15"/>
        <v>0.16018139870876655</v>
      </c>
      <c r="AM19" s="14">
        <f t="shared" si="15"/>
        <v>0.13081885466544685</v>
      </c>
      <c r="AN19" s="14">
        <f t="shared" si="15"/>
        <v>0.11991068466268044</v>
      </c>
      <c r="AO19" s="14">
        <f t="shared" si="15"/>
        <v>9.9262361085273212E-2</v>
      </c>
      <c r="AP19" s="14">
        <f t="shared" si="15"/>
        <v>0.14186241250292334</v>
      </c>
      <c r="AQ19" s="14">
        <f t="shared" si="15"/>
        <v>0.12163812888743129</v>
      </c>
      <c r="AR19" s="14">
        <f t="shared" si="15"/>
        <v>0.14728738783267695</v>
      </c>
    </row>
    <row r="20" spans="1:44" s="14" customFormat="1" x14ac:dyDescent="0.25">
      <c r="A20" s="7" t="s">
        <v>16</v>
      </c>
      <c r="B20" s="14">
        <f t="shared" ref="B20:K20" si="16">B8/B$4</f>
        <v>8.8183599058573231E-2</v>
      </c>
      <c r="C20" s="14">
        <f t="shared" si="16"/>
        <v>0.14336784989000853</v>
      </c>
      <c r="D20" s="14">
        <f t="shared" si="16"/>
        <v>8.0155022794399247E-2</v>
      </c>
      <c r="E20" s="14">
        <f t="shared" si="16"/>
        <v>4.8625918071011805E-2</v>
      </c>
      <c r="F20" s="14">
        <f t="shared" si="16"/>
        <v>3.6630737442809022E-2</v>
      </c>
      <c r="G20" s="14">
        <f t="shared" si="16"/>
        <v>3.5465154621204101E-2</v>
      </c>
      <c r="H20" s="14">
        <f t="shared" si="16"/>
        <v>3.5449674153397677E-2</v>
      </c>
      <c r="I20" s="14">
        <f t="shared" si="16"/>
        <v>3.5936780742156685E-2</v>
      </c>
      <c r="J20" s="14">
        <f t="shared" si="16"/>
        <v>3.3679686589294482E-2</v>
      </c>
      <c r="K20" s="14">
        <f t="shared" si="16"/>
        <v>1.511585549639338E-2</v>
      </c>
      <c r="M20" s="14">
        <f t="shared" ref="M20:V20" si="17">M8/M$4</f>
        <v>0.12064569177539385</v>
      </c>
      <c r="N20" s="14">
        <f t="shared" si="17"/>
        <v>4.0020008349534245E-2</v>
      </c>
      <c r="O20" s="14">
        <f t="shared" si="17"/>
        <v>0.13221662704121492</v>
      </c>
      <c r="P20" s="14">
        <f t="shared" si="17"/>
        <v>0.16112084176559061</v>
      </c>
      <c r="Q20" s="14">
        <f t="shared" si="17"/>
        <v>0.11483793206610875</v>
      </c>
      <c r="R20" s="14">
        <f t="shared" si="17"/>
        <v>0.11550609838338381</v>
      </c>
      <c r="S20" s="14">
        <f t="shared" si="17"/>
        <v>9.0615414309545853E-2</v>
      </c>
      <c r="T20" s="14">
        <f t="shared" si="17"/>
        <v>0.13623870441214772</v>
      </c>
      <c r="U20" s="14">
        <f t="shared" si="17"/>
        <v>9.6856430804728638E-2</v>
      </c>
      <c r="V20" s="14">
        <f t="shared" si="17"/>
        <v>0.14890445946729933</v>
      </c>
      <c r="X20" s="14">
        <f t="shared" ref="X20:AG20" si="18">X8/X$4</f>
        <v>0.17232894038088145</v>
      </c>
      <c r="Y20" s="14">
        <f t="shared" si="18"/>
        <v>-0.15118739193148484</v>
      </c>
      <c r="Z20" s="14">
        <f t="shared" si="18"/>
        <v>0.19453015490916412</v>
      </c>
      <c r="AA20" s="14">
        <f t="shared" si="18"/>
        <v>0.25548140999702812</v>
      </c>
      <c r="AB20" s="14">
        <f t="shared" si="18"/>
        <v>0.17329655259513566</v>
      </c>
      <c r="AC20" s="14">
        <f t="shared" si="18"/>
        <v>0.18234102933321988</v>
      </c>
      <c r="AD20" s="14">
        <f t="shared" si="18"/>
        <v>0.13502488494143003</v>
      </c>
      <c r="AE20" s="14">
        <f t="shared" si="18"/>
        <v>0.20501879273804782</v>
      </c>
      <c r="AF20" s="14">
        <f t="shared" si="18"/>
        <v>0.13769803871540107</v>
      </c>
      <c r="AG20" s="14">
        <f t="shared" si="18"/>
        <v>0.21910523369948795</v>
      </c>
      <c r="AI20" s="14">
        <f t="shared" ref="AI20:AR20" si="19">AI8/AI$4</f>
        <v>0.10829375313692538</v>
      </c>
      <c r="AJ20" s="14">
        <f t="shared" si="19"/>
        <v>8.0700106802717844E-2</v>
      </c>
      <c r="AK20" s="14">
        <f t="shared" si="19"/>
        <v>0.11385584357383521</v>
      </c>
      <c r="AL20" s="14">
        <f t="shared" si="19"/>
        <v>0.12588007499696655</v>
      </c>
      <c r="AM20" s="14">
        <f t="shared" si="19"/>
        <v>9.1407321250201942E-2</v>
      </c>
      <c r="AN20" s="14">
        <f t="shared" si="19"/>
        <v>9.0474463071646735E-2</v>
      </c>
      <c r="AO20" s="14">
        <f t="shared" si="19"/>
        <v>7.3600539579880761E-2</v>
      </c>
      <c r="AP20" s="14">
        <f t="shared" si="19"/>
        <v>0.10723544933306332</v>
      </c>
      <c r="AQ20" s="14">
        <f t="shared" si="19"/>
        <v>7.9044470787174456E-2</v>
      </c>
      <c r="AR20" s="14">
        <f t="shared" si="19"/>
        <v>0.11465062686688142</v>
      </c>
    </row>
    <row r="21" spans="1:44" s="14" customFormat="1" x14ac:dyDescent="0.25">
      <c r="A21" s="7" t="s">
        <v>21</v>
      </c>
      <c r="B21" s="14">
        <f t="shared" ref="B21:K21" si="20">B9/B$4</f>
        <v>0.21829543609808633</v>
      </c>
      <c r="C21" s="14">
        <f t="shared" si="20"/>
        <v>0.21224773462282975</v>
      </c>
      <c r="D21" s="14">
        <f t="shared" si="20"/>
        <v>0.21474036433400753</v>
      </c>
      <c r="E21" s="14">
        <f t="shared" si="20"/>
        <v>0.23290697593101312</v>
      </c>
      <c r="F21" s="14">
        <f t="shared" si="20"/>
        <v>0.22841735882022549</v>
      </c>
      <c r="G21" s="14">
        <f t="shared" si="20"/>
        <v>0.2694606118660241</v>
      </c>
      <c r="H21" s="14">
        <f t="shared" si="20"/>
        <v>0.22832588830910563</v>
      </c>
      <c r="I21" s="14">
        <f t="shared" si="20"/>
        <v>0.18754452252351672</v>
      </c>
      <c r="J21" s="14">
        <f t="shared" si="20"/>
        <v>0.2218616845875542</v>
      </c>
      <c r="K21" s="14">
        <f t="shared" si="20"/>
        <v>0.24738607695708234</v>
      </c>
      <c r="M21" s="14">
        <f t="shared" ref="M21:V21" si="21">M9/M$4</f>
        <v>0.67618626439355156</v>
      </c>
      <c r="N21" s="14">
        <f t="shared" si="21"/>
        <v>0.74020586541014721</v>
      </c>
      <c r="O21" s="14">
        <f t="shared" si="21"/>
        <v>0.70386686669631549</v>
      </c>
      <c r="P21" s="14">
        <f t="shared" si="21"/>
        <v>0.65541660947248204</v>
      </c>
      <c r="Q21" s="14">
        <f t="shared" si="21"/>
        <v>0.71106822020876959</v>
      </c>
      <c r="R21" s="14">
        <f t="shared" si="21"/>
        <v>0.72806932817790748</v>
      </c>
      <c r="S21" s="14">
        <f t="shared" si="21"/>
        <v>0.71493868741826194</v>
      </c>
      <c r="T21" s="14">
        <f t="shared" si="21"/>
        <v>0.70110535238598215</v>
      </c>
      <c r="U21" s="14">
        <f t="shared" si="21"/>
        <v>0.71363833862407222</v>
      </c>
      <c r="V21" s="14">
        <f t="shared" si="21"/>
        <v>0.67960708035631046</v>
      </c>
      <c r="X21" s="14">
        <f t="shared" ref="X21:AG21" si="22">X9/X$4</f>
        <v>1.4051992001709404</v>
      </c>
      <c r="Y21" s="14">
        <f t="shared" si="22"/>
        <v>1.7169993827235612</v>
      </c>
      <c r="Z21" s="14">
        <f t="shared" si="22"/>
        <v>1.2893117137549885</v>
      </c>
      <c r="AA21" s="14">
        <f t="shared" si="22"/>
        <v>1.0098170374639783</v>
      </c>
      <c r="AB21" s="14">
        <f t="shared" si="22"/>
        <v>1.0718419788101929</v>
      </c>
      <c r="AC21" s="14">
        <f t="shared" si="22"/>
        <v>1.1110118629232397</v>
      </c>
      <c r="AD21" s="14">
        <f t="shared" si="22"/>
        <v>1.1066712509616623</v>
      </c>
      <c r="AE21" s="14">
        <f t="shared" si="22"/>
        <v>1.0532696773183765</v>
      </c>
      <c r="AF21" s="14">
        <f t="shared" si="22"/>
        <v>1.0315551533192351</v>
      </c>
      <c r="AG21" s="14">
        <f t="shared" si="22"/>
        <v>0.90639955876977507</v>
      </c>
      <c r="AI21" s="14">
        <f t="shared" ref="AI21:AR21" si="23">AI9/AI$4</f>
        <v>0.50195721934826898</v>
      </c>
      <c r="AJ21" s="14">
        <f t="shared" si="23"/>
        <v>0.53238934578621644</v>
      </c>
      <c r="AK21" s="14">
        <f t="shared" si="23"/>
        <v>0.53136457968543405</v>
      </c>
      <c r="AL21" s="14">
        <f t="shared" si="23"/>
        <v>0.52305896199714741</v>
      </c>
      <c r="AM21" s="14">
        <f t="shared" si="23"/>
        <v>0.56646765567467228</v>
      </c>
      <c r="AN21" s="14">
        <f t="shared" si="23"/>
        <v>0.58464615501278472</v>
      </c>
      <c r="AO21" s="14">
        <f t="shared" si="23"/>
        <v>0.56485177124060926</v>
      </c>
      <c r="AP21" s="14">
        <f t="shared" si="23"/>
        <v>0.55260435457726609</v>
      </c>
      <c r="AQ21" s="14">
        <f t="shared" si="23"/>
        <v>0.57498753906094635</v>
      </c>
      <c r="AR21" s="14">
        <f t="shared" si="23"/>
        <v>0.56894574256373287</v>
      </c>
    </row>
    <row r="22" spans="1:44" s="14" customFormat="1" x14ac:dyDescent="0.25">
      <c r="A22" s="7" t="s">
        <v>18</v>
      </c>
      <c r="B22" s="14">
        <f t="shared" ref="B22:K22" si="24">B10/B$4</f>
        <v>3.0052606719476235E-2</v>
      </c>
      <c r="C22" s="14">
        <f t="shared" si="24"/>
        <v>2.5365795523969659E-2</v>
      </c>
      <c r="D22" s="14">
        <f t="shared" si="24"/>
        <v>2.4576497637895857E-2</v>
      </c>
      <c r="E22" s="14">
        <f t="shared" si="24"/>
        <v>2.5005886955278608E-2</v>
      </c>
      <c r="F22" s="14">
        <f t="shared" si="24"/>
        <v>3.100218284782582E-2</v>
      </c>
      <c r="G22" s="14">
        <f t="shared" si="24"/>
        <v>6.1545475307557808E-2</v>
      </c>
      <c r="H22" s="14">
        <f t="shared" si="24"/>
        <v>4.5944552213020975E-2</v>
      </c>
      <c r="I22" s="14">
        <f t="shared" si="24"/>
        <v>3.1010028434647948E-2</v>
      </c>
      <c r="J22" s="14">
        <f t="shared" si="24"/>
        <v>3.1465287005368492E-2</v>
      </c>
      <c r="K22" s="14">
        <f t="shared" si="24"/>
        <v>5.4845806752799632E-2</v>
      </c>
      <c r="M22" s="14">
        <f t="shared" ref="M22:V22" si="25">M10/M$4</f>
        <v>0.26903306008226135</v>
      </c>
      <c r="N22" s="14">
        <f t="shared" si="25"/>
        <v>0.31327596460325391</v>
      </c>
      <c r="O22" s="14">
        <f t="shared" si="25"/>
        <v>0.30337453902417927</v>
      </c>
      <c r="P22" s="14">
        <f t="shared" si="25"/>
        <v>0.28232585108955582</v>
      </c>
      <c r="Q22" s="14">
        <f t="shared" si="25"/>
        <v>0.32343319130584691</v>
      </c>
      <c r="R22" s="14">
        <f t="shared" si="25"/>
        <v>0.32438917622905239</v>
      </c>
      <c r="S22" s="14">
        <f t="shared" si="25"/>
        <v>0.30762152996830983</v>
      </c>
      <c r="T22" s="14">
        <f t="shared" si="25"/>
        <v>0.28425465953602536</v>
      </c>
      <c r="U22" s="14">
        <f t="shared" si="25"/>
        <v>0.30502715631466881</v>
      </c>
      <c r="V22" s="14">
        <f t="shared" si="25"/>
        <v>0.29446668137335008</v>
      </c>
      <c r="X22" s="14">
        <f t="shared" ref="X22:AG22" si="26">X10/X$4</f>
        <v>0.64951642234562523</v>
      </c>
      <c r="Y22" s="14">
        <f t="shared" si="26"/>
        <v>0.84594848222481489</v>
      </c>
      <c r="Z22" s="14">
        <f t="shared" si="26"/>
        <v>0.63707323641912972</v>
      </c>
      <c r="AA22" s="14">
        <f t="shared" si="26"/>
        <v>0.49816543954001341</v>
      </c>
      <c r="AB22" s="14">
        <f t="shared" si="26"/>
        <v>0.5420206682855554</v>
      </c>
      <c r="AC22" s="14">
        <f t="shared" si="26"/>
        <v>0.5438661061098834</v>
      </c>
      <c r="AD22" s="14">
        <f t="shared" si="26"/>
        <v>0.51827647678440114</v>
      </c>
      <c r="AE22" s="14">
        <f t="shared" si="26"/>
        <v>0.45791222718668467</v>
      </c>
      <c r="AF22" s="14">
        <f t="shared" si="26"/>
        <v>0.48187556381635754</v>
      </c>
      <c r="AG22" s="14">
        <f t="shared" si="26"/>
        <v>0.4201991460324096</v>
      </c>
      <c r="AI22" s="14">
        <f t="shared" ref="AI22:AR22" si="27">AI10/AI$4</f>
        <v>0.17810017040442039</v>
      </c>
      <c r="AJ22" s="14">
        <f t="shared" si="27"/>
        <v>0.19994786941288509</v>
      </c>
      <c r="AK22" s="14">
        <f t="shared" si="27"/>
        <v>0.20504966903448404</v>
      </c>
      <c r="AL22" s="14">
        <f t="shared" si="27"/>
        <v>0.20171641074194863</v>
      </c>
      <c r="AM22" s="14">
        <f t="shared" si="27"/>
        <v>0.23582185090824975</v>
      </c>
      <c r="AN22" s="14">
        <f t="shared" si="27"/>
        <v>0.24218865039563517</v>
      </c>
      <c r="AO22" s="14">
        <f t="shared" si="27"/>
        <v>0.22691199931502842</v>
      </c>
      <c r="AP22" s="14">
        <f t="shared" si="27"/>
        <v>0.21102656615062027</v>
      </c>
      <c r="AQ22" s="14">
        <f t="shared" si="27"/>
        <v>0.22789951798863045</v>
      </c>
      <c r="AR22" s="14">
        <f t="shared" si="27"/>
        <v>0.23311666288744837</v>
      </c>
    </row>
    <row r="23" spans="1:44" s="14" customFormat="1" x14ac:dyDescent="0.25">
      <c r="A23" s="7" t="s">
        <v>22</v>
      </c>
      <c r="B23" s="14">
        <f t="shared" ref="B23:K23" si="28">B11/B$4</f>
        <v>1.0288749460386794E-2</v>
      </c>
      <c r="C23" s="14">
        <f t="shared" si="28"/>
        <v>1.0938894355452415E-2</v>
      </c>
      <c r="D23" s="14">
        <f t="shared" si="28"/>
        <v>9.7061660491524811E-3</v>
      </c>
      <c r="E23" s="14">
        <f t="shared" si="28"/>
        <v>1.0544548031670957E-2</v>
      </c>
      <c r="F23" s="14">
        <f t="shared" si="28"/>
        <v>1.0244307987288235E-2</v>
      </c>
      <c r="G23" s="14">
        <f t="shared" si="28"/>
        <v>9.4707651002898918E-3</v>
      </c>
      <c r="H23" s="14">
        <f t="shared" si="28"/>
        <v>1.0225771912043595E-2</v>
      </c>
      <c r="I23" s="14">
        <f t="shared" si="28"/>
        <v>1.1284596072833943E-2</v>
      </c>
      <c r="J23" s="14">
        <f t="shared" si="28"/>
        <v>1.0323880466306109E-2</v>
      </c>
      <c r="K23" s="14">
        <f t="shared" si="28"/>
        <v>6.6498167866139929E-3</v>
      </c>
      <c r="M23" s="14">
        <f t="shared" ref="M23:V23" si="29">M11/M$4</f>
        <v>4.422468376303313E-2</v>
      </c>
      <c r="N23" s="14">
        <f t="shared" si="29"/>
        <v>4.5019730376740646E-2</v>
      </c>
      <c r="O23" s="14">
        <f t="shared" si="29"/>
        <v>3.8978498215077803E-2</v>
      </c>
      <c r="P23" s="14">
        <f t="shared" si="29"/>
        <v>3.609905781499801E-2</v>
      </c>
      <c r="Q23" s="14">
        <f t="shared" si="29"/>
        <v>3.4862308051118639E-2</v>
      </c>
      <c r="R23" s="14">
        <f t="shared" si="29"/>
        <v>3.8710655179446267E-2</v>
      </c>
      <c r="S23" s="14">
        <f t="shared" si="29"/>
        <v>3.7028774835453596E-2</v>
      </c>
      <c r="T23" s="14">
        <f t="shared" si="29"/>
        <v>4.2227714796167916E-2</v>
      </c>
      <c r="U23" s="14">
        <f t="shared" si="29"/>
        <v>3.9895567677323586E-2</v>
      </c>
      <c r="V23" s="14">
        <f t="shared" si="29"/>
        <v>3.9771977597292563E-2</v>
      </c>
      <c r="X23" s="14">
        <f t="shared" ref="X23:AG23" si="30">X11/X$4</f>
        <v>9.8254451483903216E-2</v>
      </c>
      <c r="Y23" s="14">
        <f t="shared" si="30"/>
        <v>0.10807385862848705</v>
      </c>
      <c r="Z23" s="14">
        <f t="shared" si="30"/>
        <v>7.4015111330833258E-2</v>
      </c>
      <c r="AA23" s="14">
        <f t="shared" si="30"/>
        <v>5.7534141148867367E-2</v>
      </c>
      <c r="AB23" s="14">
        <f t="shared" si="30"/>
        <v>5.326386727910136E-2</v>
      </c>
      <c r="AC23" s="14">
        <f t="shared" si="30"/>
        <v>6.3126234788648941E-2</v>
      </c>
      <c r="AD23" s="14">
        <f t="shared" si="30"/>
        <v>5.8605702250988746E-2</v>
      </c>
      <c r="AE23" s="14">
        <f t="shared" si="30"/>
        <v>6.3446355087375755E-2</v>
      </c>
      <c r="AF23" s="14">
        <f t="shared" si="30"/>
        <v>5.9012653708394598E-2</v>
      </c>
      <c r="AG23" s="14">
        <f t="shared" si="30"/>
        <v>5.7151644206702268E-2</v>
      </c>
      <c r="AI23" s="14">
        <f t="shared" ref="AI23:AR23" si="31">AI11/AI$4</f>
        <v>3.1311943299810192E-2</v>
      </c>
      <c r="AJ23" s="14">
        <f t="shared" si="31"/>
        <v>3.1604725824663484E-2</v>
      </c>
      <c r="AK23" s="14">
        <f t="shared" si="31"/>
        <v>2.8654902539160029E-2</v>
      </c>
      <c r="AL23" s="14">
        <f t="shared" si="31"/>
        <v>2.8093714199620735E-2</v>
      </c>
      <c r="AM23" s="14">
        <f t="shared" si="31"/>
        <v>2.7486838551925883E-2</v>
      </c>
      <c r="AN23" s="14">
        <f t="shared" si="31"/>
        <v>2.9566306916994078E-2</v>
      </c>
      <c r="AO23" s="14">
        <f t="shared" si="31"/>
        <v>2.8761873388472071E-2</v>
      </c>
      <c r="AP23" s="14">
        <f t="shared" si="31"/>
        <v>3.3280217754854909E-2</v>
      </c>
      <c r="AQ23" s="14">
        <f t="shared" si="31"/>
        <v>3.1558168895612054E-2</v>
      </c>
      <c r="AR23" s="14">
        <f t="shared" si="31"/>
        <v>3.1291726528824643E-2</v>
      </c>
    </row>
    <row r="24" spans="1:44" s="14" customFormat="1" x14ac:dyDescent="0.25">
      <c r="A24" s="7" t="s">
        <v>19</v>
      </c>
      <c r="B24" s="14">
        <f t="shared" ref="B24:K24" si="32">B12/B$4</f>
        <v>5.5927027092080334E-2</v>
      </c>
      <c r="C24" s="14">
        <f t="shared" si="32"/>
        <v>6.6086810087186754E-2</v>
      </c>
      <c r="D24" s="14">
        <f t="shared" si="32"/>
        <v>5.8601941058215E-2</v>
      </c>
      <c r="E24" s="14">
        <f t="shared" si="32"/>
        <v>5.2916565136285426E-2</v>
      </c>
      <c r="F24" s="14">
        <f t="shared" si="32"/>
        <v>4.3456387783243899E-2</v>
      </c>
      <c r="G24" s="14">
        <f t="shared" si="32"/>
        <v>3.3718093821798668E-2</v>
      </c>
      <c r="H24" s="14">
        <f t="shared" si="32"/>
        <v>2.8827771681207433E-2</v>
      </c>
      <c r="I24" s="14">
        <f t="shared" si="32"/>
        <v>2.8015084235420453E-2</v>
      </c>
      <c r="J24" s="14">
        <f t="shared" si="32"/>
        <v>3.2761465604649084E-2</v>
      </c>
      <c r="K24" s="14">
        <f t="shared" si="32"/>
        <v>3.1459977900668741E-2</v>
      </c>
      <c r="M24" s="14">
        <f t="shared" ref="M24:V24" si="33">M12/M$4</f>
        <v>1.4547339248614023E-2</v>
      </c>
      <c r="N24" s="14">
        <f t="shared" si="33"/>
        <v>1.4972969599658664E-2</v>
      </c>
      <c r="O24" s="14">
        <f t="shared" si="33"/>
        <v>1.2636741469433077E-2</v>
      </c>
      <c r="P24" s="14">
        <f t="shared" si="33"/>
        <v>1.2168085855189539E-2</v>
      </c>
      <c r="Q24" s="14">
        <f t="shared" si="33"/>
        <v>1.4718468156227595E-2</v>
      </c>
      <c r="R24" s="14">
        <f t="shared" si="33"/>
        <v>1.446503542777278E-2</v>
      </c>
      <c r="S24" s="14">
        <f t="shared" si="33"/>
        <v>1.4074556994987109E-2</v>
      </c>
      <c r="T24" s="14">
        <f t="shared" si="33"/>
        <v>1.5365270498839909E-2</v>
      </c>
      <c r="U24" s="14">
        <f t="shared" si="33"/>
        <v>1.3140741274130879E-2</v>
      </c>
      <c r="V24" s="14">
        <f t="shared" si="33"/>
        <v>1.4601055398698486E-2</v>
      </c>
      <c r="X24" s="14">
        <f t="shared" ref="X24:AG24" si="34">X12/X$4</f>
        <v>-5.1333708923095002E-2</v>
      </c>
      <c r="Y24" s="14">
        <f t="shared" si="34"/>
        <v>-7.9594506724183001E-2</v>
      </c>
      <c r="Z24" s="14">
        <f t="shared" si="34"/>
        <v>-4.2379883295959125E-2</v>
      </c>
      <c r="AA24" s="14">
        <f t="shared" si="34"/>
        <v>-2.2011675624274113E-2</v>
      </c>
      <c r="AB24" s="14">
        <f t="shared" si="34"/>
        <v>-6.7626647032410165E-3</v>
      </c>
      <c r="AC24" s="14">
        <f t="shared" si="34"/>
        <v>-1.6114470305200121E-3</v>
      </c>
      <c r="AD24" s="14">
        <f t="shared" si="34"/>
        <v>2.1979384183293642E-3</v>
      </c>
      <c r="AE24" s="14">
        <f t="shared" si="34"/>
        <v>6.6909073931948736E-3</v>
      </c>
      <c r="AF24" s="14">
        <f t="shared" si="34"/>
        <v>4.5661296106332133E-4</v>
      </c>
      <c r="AG24" s="14">
        <f t="shared" si="34"/>
        <v>5.7549401300456505E-3</v>
      </c>
      <c r="AI24" s="14">
        <f t="shared" ref="AI24:AR24" si="35">AI12/AI$4</f>
        <v>3.0292453698879656E-2</v>
      </c>
      <c r="AJ24" s="14">
        <f t="shared" si="35"/>
        <v>3.5092558285394669E-2</v>
      </c>
      <c r="AK24" s="14">
        <f t="shared" si="35"/>
        <v>2.884748043712702E-2</v>
      </c>
      <c r="AL24" s="14">
        <f t="shared" si="35"/>
        <v>2.4933174335270095E-2</v>
      </c>
      <c r="AM24" s="14">
        <f t="shared" si="35"/>
        <v>2.332825161263127E-2</v>
      </c>
      <c r="AN24" s="14">
        <f t="shared" si="35"/>
        <v>2.0486148044670166E-2</v>
      </c>
      <c r="AO24" s="14">
        <f t="shared" si="35"/>
        <v>1.8624919213192884E-2</v>
      </c>
      <c r="AP24" s="14">
        <f t="shared" si="35"/>
        <v>1.9023084437803459E-2</v>
      </c>
      <c r="AQ24" s="14">
        <f t="shared" si="35"/>
        <v>1.8672579953548984E-2</v>
      </c>
      <c r="AR24" s="14">
        <f t="shared" si="35"/>
        <v>1.8917437303180344E-2</v>
      </c>
    </row>
    <row r="26" spans="1:44" x14ac:dyDescent="0.25">
      <c r="B26" t="s">
        <v>1</v>
      </c>
      <c r="D26" t="s">
        <v>2</v>
      </c>
      <c r="F26" t="s">
        <v>4</v>
      </c>
    </row>
    <row r="27" spans="1:44" x14ac:dyDescent="0.25">
      <c r="B27" t="s">
        <v>60</v>
      </c>
      <c r="C27" t="s">
        <v>61</v>
      </c>
      <c r="D27" t="s">
        <v>60</v>
      </c>
      <c r="E27" t="s">
        <v>61</v>
      </c>
      <c r="F27" t="s">
        <v>60</v>
      </c>
      <c r="G27" t="s">
        <v>61</v>
      </c>
    </row>
    <row r="28" spans="1:44" ht="15.75" thickBot="1" x14ac:dyDescent="0.3">
      <c r="A28" s="7" t="s">
        <v>67</v>
      </c>
      <c r="B28" s="15">
        <f t="shared" ref="B28:B36" si="36">(K4-B4)/B4</f>
        <v>1.3846815936929855</v>
      </c>
      <c r="C28" s="14">
        <f t="shared" ref="C28:C36" si="37">(K4/B4)^(1/(K$3-B$3))-1</f>
        <v>0.10137879594350063</v>
      </c>
      <c r="D28" s="15">
        <f t="shared" ref="D28:D36" si="38">(V4-M4)/M4</f>
        <v>3.2561387675658375</v>
      </c>
      <c r="E28" s="14">
        <f t="shared" ref="E28:E36" si="39">(V4/M4)^(1/(V$3-M$3))-1</f>
        <v>0.17460174620243141</v>
      </c>
      <c r="F28" s="15">
        <f t="shared" ref="F28:F36" si="40">(AR4-AI4)/AI4</f>
        <v>2.5440428353087907</v>
      </c>
      <c r="G28" s="14">
        <f t="shared" ref="G28:G36" si="41">(AR4/AI4)^(1/(AR$3-AI$3))-1</f>
        <v>0.15094730481016172</v>
      </c>
      <c r="L28" t="s">
        <v>87</v>
      </c>
      <c r="M28" t="s">
        <v>88</v>
      </c>
      <c r="N28" t="s">
        <v>89</v>
      </c>
      <c r="O28" t="s">
        <v>90</v>
      </c>
    </row>
    <row r="29" spans="1:44" ht="15.75" thickBot="1" x14ac:dyDescent="0.3">
      <c r="A29" s="7" t="s">
        <v>14</v>
      </c>
      <c r="B29" s="15">
        <f t="shared" si="36"/>
        <v>1.3592785642383205</v>
      </c>
      <c r="C29" s="14">
        <f t="shared" si="37"/>
        <v>0.10006896738863658</v>
      </c>
      <c r="D29" s="15">
        <f t="shared" si="38"/>
        <v>3.0698077205644521</v>
      </c>
      <c r="E29" s="14">
        <f t="shared" si="39"/>
        <v>0.16877370517165446</v>
      </c>
      <c r="F29" s="15">
        <f t="shared" si="40"/>
        <v>1.8127542057651187</v>
      </c>
      <c r="G29" s="14">
        <f t="shared" si="41"/>
        <v>0.12176925124639859</v>
      </c>
      <c r="K29" s="54" t="s">
        <v>79</v>
      </c>
      <c r="L29" s="6">
        <f>V5/1000</f>
        <v>3.6579068440000002</v>
      </c>
      <c r="M29" s="6">
        <f>K5/1000</f>
        <v>5.878110886</v>
      </c>
      <c r="N29" s="6">
        <f>AR5/1000</f>
        <v>9.5360177299999993</v>
      </c>
      <c r="O29" s="6">
        <f>AG5/1000</f>
        <v>2.2202040420000002</v>
      </c>
    </row>
    <row r="30" spans="1:44" ht="15.75" thickBot="1" x14ac:dyDescent="0.3">
      <c r="A30" s="7" t="s">
        <v>15</v>
      </c>
      <c r="B30" s="15">
        <f t="shared" si="36"/>
        <v>1.3929160369557323</v>
      </c>
      <c r="C30" s="14">
        <f t="shared" si="37"/>
        <v>0.10180071823472336</v>
      </c>
      <c r="D30" s="15">
        <f t="shared" si="38"/>
        <v>3.3684017552679473</v>
      </c>
      <c r="E30" s="14">
        <f t="shared" si="39"/>
        <v>0.17800450835691151</v>
      </c>
      <c r="F30" s="15">
        <f t="shared" si="40"/>
        <v>1.9363158723184117</v>
      </c>
      <c r="G30" s="14">
        <f t="shared" si="41"/>
        <v>0.12714058015159746</v>
      </c>
      <c r="K30" s="55" t="s">
        <v>80</v>
      </c>
      <c r="L30" s="6">
        <f t="shared" ref="L30:L36" si="42">V6/1000</f>
        <v>3.2391948319999995</v>
      </c>
      <c r="M30" s="6">
        <f t="shared" ref="M30:M36" si="43">K6/1000</f>
        <v>4.6761832220000006</v>
      </c>
      <c r="N30" s="6">
        <f t="shared" ref="N30:N36" si="44">AR6/1000</f>
        <v>7.9153780540000005</v>
      </c>
      <c r="O30" s="6">
        <f t="shared" ref="O30:O36" si="45">AG6/1000</f>
        <v>1.4369883900000009</v>
      </c>
    </row>
    <row r="31" spans="1:44" ht="15.75" thickBot="1" x14ac:dyDescent="0.3">
      <c r="A31" s="7" t="s">
        <v>20</v>
      </c>
      <c r="B31" s="15">
        <f t="shared" si="36"/>
        <v>0.94235008550929522</v>
      </c>
      <c r="C31" s="14">
        <f t="shared" si="37"/>
        <v>7.6555415319206066E-2</v>
      </c>
      <c r="D31" s="15">
        <f t="shared" si="38"/>
        <v>3.4281678331580339</v>
      </c>
      <c r="E31" s="14">
        <f t="shared" si="39"/>
        <v>0.17978446915565582</v>
      </c>
      <c r="F31" s="15">
        <f t="shared" si="40"/>
        <v>2.6011640853974849</v>
      </c>
      <c r="G31" s="14">
        <f t="shared" si="41"/>
        <v>0.15299384794995685</v>
      </c>
      <c r="K31" s="55" t="s">
        <v>81</v>
      </c>
      <c r="L31" s="6">
        <f t="shared" si="42"/>
        <v>4.3964281519999995</v>
      </c>
      <c r="M31" s="6">
        <f t="shared" si="43"/>
        <v>0.96142011000000005</v>
      </c>
      <c r="N31" s="6">
        <f t="shared" si="44"/>
        <v>5.3578482619999992</v>
      </c>
      <c r="O31" s="6">
        <f t="shared" si="45"/>
        <v>-3.4350080419999993</v>
      </c>
    </row>
    <row r="32" spans="1:44" ht="15.75" thickBot="1" x14ac:dyDescent="0.3">
      <c r="A32" s="7" t="s">
        <v>16</v>
      </c>
      <c r="B32" s="15">
        <f t="shared" si="36"/>
        <v>-0.59123348604506987</v>
      </c>
      <c r="C32" s="14">
        <f t="shared" si="37"/>
        <v>-9.4620638926280032E-2</v>
      </c>
      <c r="D32" s="15">
        <f t="shared" si="38"/>
        <v>4.2530515866416199</v>
      </c>
      <c r="E32" s="14">
        <f t="shared" si="39"/>
        <v>0.20239106583102151</v>
      </c>
      <c r="F32" s="15">
        <f t="shared" si="40"/>
        <v>2.7520791452991542</v>
      </c>
      <c r="G32" s="14">
        <f t="shared" si="41"/>
        <v>0.15826517539475282</v>
      </c>
      <c r="K32" s="55" t="s">
        <v>82</v>
      </c>
      <c r="L32" s="6">
        <f t="shared" si="42"/>
        <v>4.029844196</v>
      </c>
      <c r="M32" s="6">
        <f t="shared" si="43"/>
        <v>0.14078216199999999</v>
      </c>
      <c r="N32" s="6">
        <f t="shared" si="44"/>
        <v>4.1706263580000007</v>
      </c>
      <c r="O32" s="6">
        <f t="shared" si="45"/>
        <v>-3.8890620340000002</v>
      </c>
    </row>
    <row r="33" spans="1:15" ht="15.75" thickBot="1" x14ac:dyDescent="0.3">
      <c r="A33" s="7" t="s">
        <v>21</v>
      </c>
      <c r="B33" s="15">
        <f t="shared" si="36"/>
        <v>1.7024707194995834</v>
      </c>
      <c r="C33" s="14">
        <f t="shared" si="37"/>
        <v>0.11679495687031083</v>
      </c>
      <c r="D33" s="15">
        <f t="shared" si="38"/>
        <v>3.2776705084521507</v>
      </c>
      <c r="E33" s="14">
        <f t="shared" si="39"/>
        <v>0.17526052106764012</v>
      </c>
      <c r="F33" s="15">
        <f t="shared" si="40"/>
        <v>3.0170118187172372</v>
      </c>
      <c r="G33" s="14">
        <f t="shared" si="41"/>
        <v>0.16707924429951038</v>
      </c>
      <c r="K33" s="55" t="s">
        <v>83</v>
      </c>
      <c r="L33" s="6">
        <f t="shared" si="42"/>
        <v>18.392401800000002</v>
      </c>
      <c r="M33" s="6">
        <f t="shared" si="43"/>
        <v>2.3040407320000003</v>
      </c>
      <c r="N33" s="6">
        <f t="shared" si="44"/>
        <v>20.696442532000006</v>
      </c>
      <c r="O33" s="6">
        <f t="shared" si="45"/>
        <v>-16.088361068000001</v>
      </c>
    </row>
    <row r="34" spans="1:15" ht="15.75" thickBot="1" x14ac:dyDescent="0.3">
      <c r="A34" s="7" t="s">
        <v>18</v>
      </c>
      <c r="B34" s="15">
        <f t="shared" si="36"/>
        <v>3.3520279979534227</v>
      </c>
      <c r="C34" s="14">
        <f t="shared" si="37"/>
        <v>0.17751308611564576</v>
      </c>
      <c r="D34" s="15">
        <f t="shared" si="38"/>
        <v>3.6585020367621643</v>
      </c>
      <c r="E34" s="14">
        <f t="shared" si="39"/>
        <v>0.18645040178763539</v>
      </c>
      <c r="F34" s="15">
        <f t="shared" si="40"/>
        <v>3.6388245279121341</v>
      </c>
      <c r="G34" s="14">
        <f t="shared" si="41"/>
        <v>0.18589251300794807</v>
      </c>
      <c r="K34" s="55" t="s">
        <v>84</v>
      </c>
      <c r="L34" s="6">
        <f t="shared" si="42"/>
        <v>7.9692364560000009</v>
      </c>
      <c r="M34" s="6">
        <f t="shared" si="43"/>
        <v>0.51080874999999992</v>
      </c>
      <c r="N34" s="6">
        <f t="shared" si="44"/>
        <v>8.4800452060000016</v>
      </c>
      <c r="O34" s="6">
        <f t="shared" si="45"/>
        <v>-7.4584277060000002</v>
      </c>
    </row>
    <row r="35" spans="1:15" ht="15.75" thickBot="1" x14ac:dyDescent="0.3">
      <c r="A35" s="7" t="s">
        <v>22</v>
      </c>
      <c r="B35" s="15">
        <f t="shared" si="36"/>
        <v>0.54126560798506118</v>
      </c>
      <c r="C35" s="14">
        <f t="shared" si="37"/>
        <v>4.9241057303264668E-2</v>
      </c>
      <c r="D35" s="15">
        <f t="shared" si="38"/>
        <v>2.8276148365834506</v>
      </c>
      <c r="E35" s="14">
        <f t="shared" si="39"/>
        <v>0.16083315393204622</v>
      </c>
      <c r="F35" s="15">
        <f t="shared" si="40"/>
        <v>2.5417545997407078</v>
      </c>
      <c r="G35" s="14">
        <f t="shared" si="41"/>
        <v>0.1508647125486966</v>
      </c>
      <c r="K35" s="55" t="s">
        <v>85</v>
      </c>
      <c r="L35" s="6">
        <f t="shared" si="42"/>
        <v>1.076360464</v>
      </c>
      <c r="M35" s="6">
        <f t="shared" si="43"/>
        <v>6.1933351000000005E-2</v>
      </c>
      <c r="N35" s="6">
        <f t="shared" si="44"/>
        <v>1.1382938149999997</v>
      </c>
      <c r="O35" s="6">
        <f t="shared" si="45"/>
        <v>-1.0144271129999998</v>
      </c>
    </row>
    <row r="36" spans="1:15" ht="15.75" thickBot="1" x14ac:dyDescent="0.3">
      <c r="A36" s="7" t="s">
        <v>19</v>
      </c>
      <c r="B36" s="15">
        <f t="shared" si="36"/>
        <v>0.34142710847465174</v>
      </c>
      <c r="C36" s="14">
        <f t="shared" si="37"/>
        <v>3.3175549429282247E-2</v>
      </c>
      <c r="D36" s="15">
        <f t="shared" si="38"/>
        <v>3.2718545891956001</v>
      </c>
      <c r="E36" s="14">
        <f t="shared" si="39"/>
        <v>0.17508287105108478</v>
      </c>
      <c r="F36" s="15">
        <f t="shared" si="40"/>
        <v>1.213231348083867</v>
      </c>
      <c r="G36" s="14">
        <f t="shared" si="41"/>
        <v>9.2285862365139248E-2</v>
      </c>
      <c r="K36" s="55" t="s">
        <v>86</v>
      </c>
      <c r="L36" s="6">
        <f t="shared" si="42"/>
        <v>0.39515255999999999</v>
      </c>
      <c r="M36" s="6">
        <f t="shared" si="43"/>
        <v>0.29300383999999996</v>
      </c>
      <c r="N36" s="6">
        <f t="shared" si="44"/>
        <v>0.6881564</v>
      </c>
      <c r="O36" s="6">
        <f t="shared" si="45"/>
        <v>-0.10214872000000003</v>
      </c>
    </row>
    <row r="38" spans="1:15" x14ac:dyDescent="0.25">
      <c r="A38" s="3" t="str">
        <f>A1</f>
        <v>EAC</v>
      </c>
    </row>
    <row r="39" spans="1:15" x14ac:dyDescent="0.25">
      <c r="A39" s="18"/>
      <c r="B39" s="64" t="s">
        <v>63</v>
      </c>
      <c r="C39" s="64"/>
      <c r="D39" s="64"/>
      <c r="E39" s="64"/>
      <c r="F39" s="64" t="s">
        <v>64</v>
      </c>
      <c r="G39" s="64"/>
      <c r="H39" s="64"/>
      <c r="I39" s="64"/>
      <c r="J39" s="64" t="s">
        <v>4</v>
      </c>
      <c r="K39" s="64"/>
      <c r="L39" s="64"/>
      <c r="M39" s="19" t="s">
        <v>3</v>
      </c>
    </row>
    <row r="40" spans="1:15" ht="38.25" x14ac:dyDescent="0.25">
      <c r="A40" s="29" t="s">
        <v>70</v>
      </c>
      <c r="B40" s="21">
        <v>2003</v>
      </c>
      <c r="C40" s="21">
        <v>2012</v>
      </c>
      <c r="D40" s="29" t="s">
        <v>94</v>
      </c>
      <c r="E40" s="21" t="s">
        <v>66</v>
      </c>
      <c r="F40" s="21">
        <v>2003</v>
      </c>
      <c r="G40" s="21">
        <v>2012</v>
      </c>
      <c r="H40" s="29" t="s">
        <v>94</v>
      </c>
      <c r="I40" s="21" t="s">
        <v>66</v>
      </c>
      <c r="J40" s="21">
        <v>2012</v>
      </c>
      <c r="K40" s="29" t="s">
        <v>95</v>
      </c>
      <c r="L40" s="21" t="s">
        <v>66</v>
      </c>
      <c r="M40" s="21">
        <v>2012</v>
      </c>
    </row>
    <row r="41" spans="1:15" x14ac:dyDescent="0.25">
      <c r="A41" s="22" t="s">
        <v>69</v>
      </c>
      <c r="B41" s="23">
        <f t="shared" ref="B41:B49" si="46">B4</f>
        <v>3905.5706579999996</v>
      </c>
      <c r="C41" s="23">
        <f t="shared" ref="C41:C49" si="47">K4</f>
        <v>9313.5424610000009</v>
      </c>
      <c r="D41" s="24"/>
      <c r="E41" s="25">
        <f t="shared" ref="E41:E49" si="48">C28</f>
        <v>0.10137879594350063</v>
      </c>
      <c r="F41" s="23">
        <f t="shared" ref="F41:F49" si="49">M4</f>
        <v>6358.6478200000001</v>
      </c>
      <c r="G41" s="23">
        <f t="shared" ref="G41:G49" si="50">V4</f>
        <v>27063.287495999997</v>
      </c>
      <c r="H41" s="24"/>
      <c r="I41" s="25">
        <f t="shared" ref="I41:I49" si="51">E28</f>
        <v>0.17460174620243141</v>
      </c>
      <c r="J41" s="23">
        <f t="shared" ref="J41:J49" si="52">AR4</f>
        <v>36376.829956999994</v>
      </c>
      <c r="K41" s="24"/>
      <c r="L41" s="25">
        <f t="shared" ref="L41:L49" si="53">G28</f>
        <v>0.15094730481016172</v>
      </c>
      <c r="M41" s="23">
        <f t="shared" ref="M41:M49" si="54">AG4</f>
        <v>-17749.745034999996</v>
      </c>
    </row>
    <row r="42" spans="1:15" x14ac:dyDescent="0.25">
      <c r="A42" s="28" t="s">
        <v>14</v>
      </c>
      <c r="B42" s="23">
        <f t="shared" si="46"/>
        <v>2491.486582</v>
      </c>
      <c r="C42" s="23">
        <f t="shared" si="47"/>
        <v>5878.1108860000004</v>
      </c>
      <c r="D42" s="24">
        <f t="shared" ref="D42:D49" si="55">K17</f>
        <v>0.63113588740420734</v>
      </c>
      <c r="E42" s="25">
        <f t="shared" si="48"/>
        <v>0.10006896738863658</v>
      </c>
      <c r="F42" s="23">
        <f t="shared" si="49"/>
        <v>898.79107199999999</v>
      </c>
      <c r="G42" s="23">
        <f t="shared" si="50"/>
        <v>3657.9068440000001</v>
      </c>
      <c r="H42" s="24">
        <f t="shared" ref="H42:H49" si="56">V17</f>
        <v>0.13516121589221727</v>
      </c>
      <c r="I42" s="25">
        <f t="shared" si="51"/>
        <v>0.16877370517165446</v>
      </c>
      <c r="J42" s="23">
        <f t="shared" si="52"/>
        <v>9536.0177299999996</v>
      </c>
      <c r="K42" s="24">
        <f t="shared" ref="K42:K49" si="57">AR17</f>
        <v>0.26214537498930646</v>
      </c>
      <c r="L42" s="25">
        <f t="shared" si="53"/>
        <v>0.12176925124639859</v>
      </c>
      <c r="M42" s="23">
        <f t="shared" si="54"/>
        <v>2220.2040420000003</v>
      </c>
    </row>
    <row r="43" spans="1:15" x14ac:dyDescent="0.25">
      <c r="A43" s="28" t="s">
        <v>15</v>
      </c>
      <c r="B43" s="23">
        <f t="shared" si="46"/>
        <v>1954.1777269999998</v>
      </c>
      <c r="C43" s="23">
        <f t="shared" si="47"/>
        <v>4676.1832220000006</v>
      </c>
      <c r="D43" s="24">
        <f t="shared" si="55"/>
        <v>0.50208427583610504</v>
      </c>
      <c r="E43" s="25">
        <f t="shared" si="48"/>
        <v>0.10180071823472336</v>
      </c>
      <c r="F43" s="23">
        <f t="shared" si="49"/>
        <v>741.50570699999992</v>
      </c>
      <c r="G43" s="23">
        <f t="shared" si="50"/>
        <v>3239.1948319999997</v>
      </c>
      <c r="H43" s="24">
        <f t="shared" si="56"/>
        <v>0.11968962870747904</v>
      </c>
      <c r="I43" s="25">
        <f t="shared" si="51"/>
        <v>0.17800450835691151</v>
      </c>
      <c r="J43" s="23">
        <f t="shared" si="52"/>
        <v>7915.3780540000007</v>
      </c>
      <c r="K43" s="24">
        <f t="shared" si="57"/>
        <v>0.21759394821804268</v>
      </c>
      <c r="L43" s="25">
        <f t="shared" si="53"/>
        <v>0.12714058015159746</v>
      </c>
      <c r="M43" s="23">
        <f t="shared" si="54"/>
        <v>1436.9883900000009</v>
      </c>
    </row>
    <row r="44" spans="1:15" x14ac:dyDescent="0.25">
      <c r="A44" s="28" t="s">
        <v>20</v>
      </c>
      <c r="B44" s="23">
        <f t="shared" si="46"/>
        <v>494.97776799999997</v>
      </c>
      <c r="C44" s="23">
        <f t="shared" si="47"/>
        <v>961.42011000000002</v>
      </c>
      <c r="D44" s="24">
        <f t="shared" si="55"/>
        <v>0.10322818777343844</v>
      </c>
      <c r="E44" s="25">
        <f t="shared" si="48"/>
        <v>7.6555415319206066E-2</v>
      </c>
      <c r="F44" s="23">
        <f t="shared" si="49"/>
        <v>992.83232199999998</v>
      </c>
      <c r="G44" s="23">
        <f t="shared" si="50"/>
        <v>4396.4281519999995</v>
      </c>
      <c r="H44" s="24">
        <f t="shared" si="56"/>
        <v>0.16244989278001792</v>
      </c>
      <c r="I44" s="25">
        <f t="shared" si="51"/>
        <v>0.17978446915565582</v>
      </c>
      <c r="J44" s="23">
        <f t="shared" si="52"/>
        <v>5357.8482619999995</v>
      </c>
      <c r="K44" s="24">
        <f t="shared" si="57"/>
        <v>0.14728738783267695</v>
      </c>
      <c r="L44" s="25">
        <f t="shared" si="53"/>
        <v>0.15299384794995685</v>
      </c>
      <c r="M44" s="23">
        <f t="shared" si="54"/>
        <v>-3435.0080419999995</v>
      </c>
    </row>
    <row r="45" spans="1:15" x14ac:dyDescent="0.25">
      <c r="A45" s="28" t="s">
        <v>16</v>
      </c>
      <c r="B45" s="23">
        <f t="shared" si="46"/>
        <v>344.40727700000002</v>
      </c>
      <c r="C45" s="23">
        <f t="shared" si="47"/>
        <v>140.782162</v>
      </c>
      <c r="D45" s="24">
        <f t="shared" si="55"/>
        <v>1.511585549639338E-2</v>
      </c>
      <c r="E45" s="25">
        <f t="shared" si="48"/>
        <v>-9.4620638926280032E-2</v>
      </c>
      <c r="F45" s="23">
        <f t="shared" si="49"/>
        <v>767.14346499999999</v>
      </c>
      <c r="G45" s="23">
        <f t="shared" si="50"/>
        <v>4029.844196</v>
      </c>
      <c r="H45" s="24">
        <f t="shared" si="56"/>
        <v>0.14890445946729933</v>
      </c>
      <c r="I45" s="25">
        <f t="shared" si="51"/>
        <v>0.20239106583102151</v>
      </c>
      <c r="J45" s="23">
        <f t="shared" si="52"/>
        <v>4170.6263580000004</v>
      </c>
      <c r="K45" s="24">
        <f t="shared" si="57"/>
        <v>0.11465062686688142</v>
      </c>
      <c r="L45" s="25">
        <f t="shared" si="53"/>
        <v>0.15826517539475282</v>
      </c>
      <c r="M45" s="23">
        <f t="shared" si="54"/>
        <v>-3889.062034</v>
      </c>
    </row>
    <row r="46" spans="1:15" x14ac:dyDescent="0.25">
      <c r="A46" s="28" t="s">
        <v>21</v>
      </c>
      <c r="B46" s="23">
        <f t="shared" si="46"/>
        <v>852.56824999999992</v>
      </c>
      <c r="C46" s="23">
        <f t="shared" si="47"/>
        <v>2304.0407320000004</v>
      </c>
      <c r="D46" s="24">
        <f t="shared" si="55"/>
        <v>0.24738607695708234</v>
      </c>
      <c r="E46" s="25">
        <f t="shared" si="48"/>
        <v>0.11679495687031083</v>
      </c>
      <c r="F46" s="23">
        <f t="shared" si="49"/>
        <v>4299.6303160000007</v>
      </c>
      <c r="G46" s="23">
        <f t="shared" si="50"/>
        <v>18392.401800000003</v>
      </c>
      <c r="H46" s="24">
        <f t="shared" si="56"/>
        <v>0.67960708035631046</v>
      </c>
      <c r="I46" s="25">
        <f t="shared" si="51"/>
        <v>0.17526052106764012</v>
      </c>
      <c r="J46" s="23">
        <f t="shared" si="52"/>
        <v>20696.442532000005</v>
      </c>
      <c r="K46" s="24">
        <f t="shared" si="57"/>
        <v>0.56894574256373287</v>
      </c>
      <c r="L46" s="25">
        <f t="shared" si="53"/>
        <v>0.16707924429951038</v>
      </c>
      <c r="M46" s="23">
        <f t="shared" si="54"/>
        <v>-16088.361068000002</v>
      </c>
    </row>
    <row r="47" spans="1:15" x14ac:dyDescent="0.25">
      <c r="A47" s="28" t="s">
        <v>18</v>
      </c>
      <c r="B47" s="23">
        <f t="shared" si="46"/>
        <v>117.372579</v>
      </c>
      <c r="C47" s="23">
        <f t="shared" si="47"/>
        <v>510.80874999999997</v>
      </c>
      <c r="D47" s="24">
        <f t="shared" si="55"/>
        <v>5.4845806752799632E-2</v>
      </c>
      <c r="E47" s="25">
        <f t="shared" si="48"/>
        <v>0.17751308611564576</v>
      </c>
      <c r="F47" s="23">
        <f t="shared" si="49"/>
        <v>1710.6864810000002</v>
      </c>
      <c r="G47" s="23">
        <f t="shared" si="50"/>
        <v>7969.2364560000005</v>
      </c>
      <c r="H47" s="24">
        <f t="shared" si="56"/>
        <v>0.29446668137335008</v>
      </c>
      <c r="I47" s="25">
        <f t="shared" si="51"/>
        <v>0.18645040178763539</v>
      </c>
      <c r="J47" s="23">
        <f t="shared" si="52"/>
        <v>8480.0452060000007</v>
      </c>
      <c r="K47" s="24">
        <f t="shared" si="57"/>
        <v>0.23311666288744837</v>
      </c>
      <c r="L47" s="25">
        <f t="shared" si="53"/>
        <v>0.18589251300794807</v>
      </c>
      <c r="M47" s="23">
        <f t="shared" si="54"/>
        <v>-7458.4277060000004</v>
      </c>
    </row>
    <row r="48" spans="1:15" x14ac:dyDescent="0.25">
      <c r="A48" s="28" t="s">
        <v>22</v>
      </c>
      <c r="B48" s="23">
        <f t="shared" si="46"/>
        <v>40.183437999999995</v>
      </c>
      <c r="C48" s="23">
        <f t="shared" si="47"/>
        <v>61.933351000000002</v>
      </c>
      <c r="D48" s="24">
        <f t="shared" si="55"/>
        <v>6.6498167866139929E-3</v>
      </c>
      <c r="E48" s="25">
        <f t="shared" si="48"/>
        <v>4.9241057303264668E-2</v>
      </c>
      <c r="F48" s="23">
        <f t="shared" si="49"/>
        <v>281.20918900000004</v>
      </c>
      <c r="G48" s="23">
        <f t="shared" si="50"/>
        <v>1076.3604639999999</v>
      </c>
      <c r="H48" s="24">
        <f t="shared" si="56"/>
        <v>3.9771977597292563E-2</v>
      </c>
      <c r="I48" s="25">
        <f t="shared" si="51"/>
        <v>0.16083315393204622</v>
      </c>
      <c r="J48" s="23">
        <f t="shared" si="52"/>
        <v>1138.2938149999998</v>
      </c>
      <c r="K48" s="24">
        <f t="shared" si="57"/>
        <v>3.1291726528824643E-2</v>
      </c>
      <c r="L48" s="25">
        <f t="shared" si="53"/>
        <v>0.1508647125486966</v>
      </c>
      <c r="M48" s="23">
        <f t="shared" si="54"/>
        <v>-1014.4271129999998</v>
      </c>
    </row>
    <row r="49" spans="1:13" x14ac:dyDescent="0.25">
      <c r="A49" s="28" t="s">
        <v>19</v>
      </c>
      <c r="B49" s="23">
        <f t="shared" si="46"/>
        <v>218.42695599999999</v>
      </c>
      <c r="C49" s="23">
        <f t="shared" si="47"/>
        <v>293.00383999999997</v>
      </c>
      <c r="D49" s="24">
        <f t="shared" si="55"/>
        <v>3.1459977900668741E-2</v>
      </c>
      <c r="E49" s="25">
        <f t="shared" si="48"/>
        <v>3.3175549429282247E-2</v>
      </c>
      <c r="F49" s="23">
        <f t="shared" si="49"/>
        <v>92.501407</v>
      </c>
      <c r="G49" s="23">
        <f t="shared" si="50"/>
        <v>395.15255999999999</v>
      </c>
      <c r="H49" s="24">
        <f t="shared" si="56"/>
        <v>1.4601055398698486E-2</v>
      </c>
      <c r="I49" s="25">
        <f t="shared" si="51"/>
        <v>0.17508287105108478</v>
      </c>
      <c r="J49" s="23">
        <f t="shared" si="52"/>
        <v>688.15639999999996</v>
      </c>
      <c r="K49" s="24">
        <f t="shared" si="57"/>
        <v>1.8917437303180344E-2</v>
      </c>
      <c r="L49" s="25">
        <f t="shared" si="53"/>
        <v>9.2285862365139248E-2</v>
      </c>
      <c r="M49" s="23">
        <f t="shared" si="54"/>
        <v>-102.14872000000003</v>
      </c>
    </row>
  </sheetData>
  <mergeCells count="3">
    <mergeCell ref="B39:E39"/>
    <mergeCell ref="F39:I39"/>
    <mergeCell ref="J39:L39"/>
  </mergeCells>
  <phoneticPr fontId="13" type="noConversion"/>
  <pageMargins left="0.7" right="0.7" top="0.75" bottom="0.75" header="0.3" footer="0.3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R49"/>
  <sheetViews>
    <sheetView topLeftCell="A10" zoomScale="85" workbookViewId="0">
      <selection activeCell="B40" sqref="B40:M40"/>
    </sheetView>
  </sheetViews>
  <sheetFormatPr defaultRowHeight="15" x14ac:dyDescent="0.25"/>
  <cols>
    <col min="1" max="1" width="29.85546875" customWidth="1"/>
  </cols>
  <sheetData>
    <row r="1" spans="1:44" x14ac:dyDescent="0.25">
      <c r="A1" s="6" t="str">
        <f>'INPUT by REC'!A53</f>
        <v>ECCAS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x14ac:dyDescent="0.25">
      <c r="A2" s="6"/>
      <c r="B2" s="6" t="str">
        <f>'INPUT by REC'!B54</f>
        <v>Export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tr">
        <f>'INPUT by REC'!M54</f>
        <v>Import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tr">
        <f>'INPUT by REC'!X54</f>
        <v>Balance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 t="str">
        <f>'INPUT by REC'!AI54</f>
        <v>Trade</v>
      </c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x14ac:dyDescent="0.25">
      <c r="A3" s="6"/>
      <c r="B3" s="6">
        <f>'INPUT by REC'!B55</f>
        <v>2003</v>
      </c>
      <c r="C3" s="6">
        <f>'INPUT by REC'!C55</f>
        <v>2004</v>
      </c>
      <c r="D3" s="6">
        <f>'INPUT by REC'!D55</f>
        <v>2005</v>
      </c>
      <c r="E3" s="6">
        <f>'INPUT by REC'!E55</f>
        <v>2006</v>
      </c>
      <c r="F3" s="6">
        <f>'INPUT by REC'!F55</f>
        <v>2007</v>
      </c>
      <c r="G3" s="6">
        <f>'INPUT by REC'!G55</f>
        <v>2008</v>
      </c>
      <c r="H3" s="6">
        <f>'INPUT by REC'!H55</f>
        <v>2009</v>
      </c>
      <c r="I3" s="6">
        <f>'INPUT by REC'!I55</f>
        <v>2010</v>
      </c>
      <c r="J3" s="6">
        <f>'INPUT by REC'!J55</f>
        <v>2011</v>
      </c>
      <c r="K3" s="6">
        <f>'INPUT by REC'!K55</f>
        <v>2012</v>
      </c>
      <c r="L3" s="6"/>
      <c r="M3" s="6">
        <f>'INPUT by REC'!M55</f>
        <v>2003</v>
      </c>
      <c r="N3" s="6">
        <f>'INPUT by REC'!N55</f>
        <v>2004</v>
      </c>
      <c r="O3" s="6">
        <f>'INPUT by REC'!O55</f>
        <v>2005</v>
      </c>
      <c r="P3" s="6">
        <f>'INPUT by REC'!P55</f>
        <v>2006</v>
      </c>
      <c r="Q3" s="6">
        <f>'INPUT by REC'!Q55</f>
        <v>2007</v>
      </c>
      <c r="R3" s="6">
        <f>'INPUT by REC'!R55</f>
        <v>2008</v>
      </c>
      <c r="S3" s="6">
        <f>'INPUT by REC'!S55</f>
        <v>2009</v>
      </c>
      <c r="T3" s="6">
        <f>'INPUT by REC'!T55</f>
        <v>2010</v>
      </c>
      <c r="U3" s="6">
        <f>'INPUT by REC'!U55</f>
        <v>2011</v>
      </c>
      <c r="V3" s="6">
        <f>'INPUT by REC'!V55</f>
        <v>2012</v>
      </c>
      <c r="W3" s="6"/>
      <c r="X3" s="6">
        <f>'INPUT by REC'!X55</f>
        <v>2003</v>
      </c>
      <c r="Y3" s="6">
        <f>'INPUT by REC'!Y55</f>
        <v>2004</v>
      </c>
      <c r="Z3" s="6">
        <f>'INPUT by REC'!Z55</f>
        <v>2005</v>
      </c>
      <c r="AA3" s="6">
        <f>'INPUT by REC'!AA55</f>
        <v>2006</v>
      </c>
      <c r="AB3" s="6">
        <f>'INPUT by REC'!AB55</f>
        <v>2007</v>
      </c>
      <c r="AC3" s="6">
        <f>'INPUT by REC'!AC55</f>
        <v>2008</v>
      </c>
      <c r="AD3" s="6">
        <f>'INPUT by REC'!AD55</f>
        <v>2009</v>
      </c>
      <c r="AE3" s="6">
        <f>'INPUT by REC'!AE55</f>
        <v>2010</v>
      </c>
      <c r="AF3" s="6">
        <f>'INPUT by REC'!AF55</f>
        <v>2011</v>
      </c>
      <c r="AG3" s="6">
        <f>'INPUT by REC'!AG55</f>
        <v>2012</v>
      </c>
      <c r="AH3" s="6"/>
      <c r="AI3" s="6">
        <f>'INPUT by REC'!AI55</f>
        <v>2003</v>
      </c>
      <c r="AJ3" s="6">
        <f>'INPUT by REC'!AJ55</f>
        <v>2004</v>
      </c>
      <c r="AK3" s="6">
        <f>'INPUT by REC'!AK55</f>
        <v>2005</v>
      </c>
      <c r="AL3" s="6">
        <f>'INPUT by REC'!AL55</f>
        <v>2006</v>
      </c>
      <c r="AM3" s="6">
        <f>'INPUT by REC'!AM55</f>
        <v>2007</v>
      </c>
      <c r="AN3" s="6">
        <f>'INPUT by REC'!AN55</f>
        <v>2008</v>
      </c>
      <c r="AO3" s="6">
        <f>'INPUT by REC'!AO55</f>
        <v>2009</v>
      </c>
      <c r="AP3" s="6">
        <f>'INPUT by REC'!AP55</f>
        <v>2010</v>
      </c>
      <c r="AQ3" s="6">
        <f>'INPUT by REC'!AQ55</f>
        <v>2011</v>
      </c>
      <c r="AR3" s="6">
        <f>'INPUT by REC'!AR55</f>
        <v>2012</v>
      </c>
    </row>
    <row r="4" spans="1:44" s="6" customFormat="1" x14ac:dyDescent="0.25">
      <c r="A4" s="6" t="str">
        <f>'INPUT by REC'!A56</f>
        <v>Total Trade</v>
      </c>
      <c r="B4" s="6">
        <f>'INPUT by REC'!B56</f>
        <v>20925.727711999996</v>
      </c>
      <c r="C4" s="6">
        <f>'INPUT by REC'!C56</f>
        <v>29044.058456999999</v>
      </c>
      <c r="D4" s="6">
        <f>'INPUT by REC'!D56</f>
        <v>43971.587048999994</v>
      </c>
      <c r="E4" s="6">
        <f>'INPUT by REC'!E56</f>
        <v>59457.900195000002</v>
      </c>
      <c r="F4" s="6">
        <f>'INPUT by REC'!F56</f>
        <v>71926.317426000009</v>
      </c>
      <c r="G4" s="6">
        <f>'INPUT by REC'!G56</f>
        <v>113922.04087000003</v>
      </c>
      <c r="H4" s="6">
        <f>'INPUT by REC'!H56</f>
        <v>68230.057197000002</v>
      </c>
      <c r="I4" s="6">
        <f>'INPUT by REC'!I56</f>
        <v>90309.913972999988</v>
      </c>
      <c r="J4" s="6">
        <f>'INPUT by REC'!J56</f>
        <v>107422.173043</v>
      </c>
      <c r="K4" s="6">
        <f>'INPUT by REC'!K56</f>
        <v>121889.418578</v>
      </c>
      <c r="M4" s="6">
        <f>'INPUT by REC'!M56</f>
        <v>10822.040256</v>
      </c>
      <c r="N4" s="6">
        <f>'INPUT by REC'!N56</f>
        <v>13118.218130000001</v>
      </c>
      <c r="O4" s="6">
        <f>'INPUT by REC'!O56</f>
        <v>15606.725216000001</v>
      </c>
      <c r="P4" s="6">
        <f>'INPUT by REC'!P56</f>
        <v>22263.146762999997</v>
      </c>
      <c r="Q4" s="6">
        <f>'INPUT by REC'!Q56</f>
        <v>26636.005296000003</v>
      </c>
      <c r="R4" s="6">
        <f>'INPUT by REC'!R56</f>
        <v>36854.456532000004</v>
      </c>
      <c r="S4" s="6">
        <f>'INPUT by REC'!S56</f>
        <v>36568.480366999996</v>
      </c>
      <c r="T4" s="6">
        <f>'INPUT by REC'!T56</f>
        <v>36750.220904000002</v>
      </c>
      <c r="U4" s="6">
        <f>'INPUT by REC'!U56</f>
        <v>38571.450127999997</v>
      </c>
      <c r="V4" s="6">
        <f>'INPUT by REC'!V56</f>
        <v>42168.467410000005</v>
      </c>
      <c r="X4" s="6">
        <f>'INPUT by REC'!X56</f>
        <v>10103.687455999996</v>
      </c>
      <c r="Y4" s="6">
        <f>'INPUT by REC'!Y56</f>
        <v>15925.840326999998</v>
      </c>
      <c r="Z4" s="6">
        <f>'INPUT by REC'!Z56</f>
        <v>28364.861832999995</v>
      </c>
      <c r="AA4" s="6">
        <f>'INPUT by REC'!AA56</f>
        <v>37194.753432000005</v>
      </c>
      <c r="AB4" s="6">
        <f>'INPUT by REC'!AB56</f>
        <v>45290.312130000006</v>
      </c>
      <c r="AC4" s="6">
        <f>'INPUT by REC'!AC56</f>
        <v>77067.584338000015</v>
      </c>
      <c r="AD4" s="6">
        <f>'INPUT by REC'!AD56</f>
        <v>31661.576830000005</v>
      </c>
      <c r="AE4" s="6">
        <f>'INPUT by REC'!AE56</f>
        <v>53559.693068999986</v>
      </c>
      <c r="AF4" s="6">
        <f>'INPUT by REC'!AF56</f>
        <v>68850.722915000006</v>
      </c>
      <c r="AG4" s="6">
        <f>'INPUT by REC'!AG56</f>
        <v>79720.951168</v>
      </c>
      <c r="AI4" s="6">
        <f>'INPUT by REC'!AI56</f>
        <v>31747.767967999996</v>
      </c>
      <c r="AJ4" s="6">
        <f>'INPUT by REC'!AJ56</f>
        <v>42162.276587</v>
      </c>
      <c r="AK4" s="6">
        <f>'INPUT by REC'!AK56</f>
        <v>59578.312264999993</v>
      </c>
      <c r="AL4" s="6">
        <f>'INPUT by REC'!AL56</f>
        <v>81721.046957999992</v>
      </c>
      <c r="AM4" s="6">
        <f>'INPUT by REC'!AM56</f>
        <v>98562.322722000012</v>
      </c>
      <c r="AN4" s="6">
        <f>'INPUT by REC'!AN56</f>
        <v>150776.49740200004</v>
      </c>
      <c r="AO4" s="6">
        <f>'INPUT by REC'!AO56</f>
        <v>104798.537564</v>
      </c>
      <c r="AP4" s="6">
        <f>'INPUT by REC'!AP56</f>
        <v>127060.13487699999</v>
      </c>
      <c r="AQ4" s="6">
        <f>'INPUT by REC'!AQ56</f>
        <v>145993.62317099998</v>
      </c>
      <c r="AR4" s="6">
        <f>'INPUT by REC'!AR56</f>
        <v>164057.88598799999</v>
      </c>
    </row>
    <row r="5" spans="1:44" s="6" customFormat="1" x14ac:dyDescent="0.25">
      <c r="A5" s="6" t="str">
        <f>'INPUT by REC'!A57</f>
        <v>Agricultural products</v>
      </c>
      <c r="B5" s="6">
        <f>'INPUT by REC'!B57</f>
        <v>2406.5268079999996</v>
      </c>
      <c r="C5" s="6">
        <f>'INPUT by REC'!C57</f>
        <v>2665.6206240000006</v>
      </c>
      <c r="D5" s="6">
        <f>'INPUT by REC'!D57</f>
        <v>2932.4730520000003</v>
      </c>
      <c r="E5" s="6">
        <f>'INPUT by REC'!E57</f>
        <v>3127.5953849999996</v>
      </c>
      <c r="F5" s="6">
        <f>'INPUT by REC'!F57</f>
        <v>3698.6855350000001</v>
      </c>
      <c r="G5" s="6">
        <f>'INPUT by REC'!G57</f>
        <v>3865.7048119999995</v>
      </c>
      <c r="H5" s="6">
        <f>'INPUT by REC'!H57</f>
        <v>3235.2076229999998</v>
      </c>
      <c r="I5" s="6">
        <f>'INPUT by REC'!I57</f>
        <v>3615.3184320000005</v>
      </c>
      <c r="J5" s="6">
        <f>'INPUT by REC'!J57</f>
        <v>3578.9999680000001</v>
      </c>
      <c r="K5" s="6">
        <f>'INPUT by REC'!K57</f>
        <v>3480.4470510000001</v>
      </c>
      <c r="M5" s="6">
        <f>'INPUT by REC'!M57</f>
        <v>2330.1665700000003</v>
      </c>
      <c r="N5" s="6">
        <f>'INPUT by REC'!N57</f>
        <v>2621.925976</v>
      </c>
      <c r="O5" s="6">
        <f>'INPUT by REC'!O57</f>
        <v>2919.3528649999998</v>
      </c>
      <c r="P5" s="6">
        <f>'INPUT by REC'!P57</f>
        <v>3557.7981100000006</v>
      </c>
      <c r="Q5" s="6">
        <f>'INPUT by REC'!Q57</f>
        <v>4493.6422560000001</v>
      </c>
      <c r="R5" s="6">
        <f>'INPUT by REC'!R57</f>
        <v>6090.725292000001</v>
      </c>
      <c r="S5" s="6">
        <f>'INPUT by REC'!S57</f>
        <v>5588.1080149999989</v>
      </c>
      <c r="T5" s="6">
        <f>'INPUT by REC'!T57</f>
        <v>6266.9793269999991</v>
      </c>
      <c r="U5" s="6">
        <f>'INPUT by REC'!U57</f>
        <v>8066.5243550000005</v>
      </c>
      <c r="V5" s="6">
        <f>'INPUT by REC'!V57</f>
        <v>8478.7716870000004</v>
      </c>
      <c r="X5" s="6">
        <f>'INPUT by REC'!X57</f>
        <v>76.360237999999299</v>
      </c>
      <c r="Y5" s="6">
        <f>'INPUT by REC'!Y57</f>
        <v>43.694648000000598</v>
      </c>
      <c r="Z5" s="6">
        <f>'INPUT by REC'!Z57</f>
        <v>13.120187000000442</v>
      </c>
      <c r="AA5" s="6">
        <f>'INPUT by REC'!AA57</f>
        <v>-430.20272500000101</v>
      </c>
      <c r="AB5" s="6">
        <f>'INPUT by REC'!AB57</f>
        <v>-794.95672100000002</v>
      </c>
      <c r="AC5" s="6">
        <f>'INPUT by REC'!AC57</f>
        <v>-2225.0204800000015</v>
      </c>
      <c r="AD5" s="6">
        <f>'INPUT by REC'!AD57</f>
        <v>-2352.9003919999991</v>
      </c>
      <c r="AE5" s="6">
        <f>'INPUT by REC'!AE57</f>
        <v>-2651.6608949999986</v>
      </c>
      <c r="AF5" s="6">
        <f>'INPUT by REC'!AF57</f>
        <v>-4487.5243870000004</v>
      </c>
      <c r="AG5" s="6">
        <f>'INPUT by REC'!AG57</f>
        <v>-4998.3246360000003</v>
      </c>
      <c r="AI5" s="6">
        <f>'INPUT by REC'!AI57</f>
        <v>4736.6933779999999</v>
      </c>
      <c r="AJ5" s="6">
        <f>'INPUT by REC'!AJ57</f>
        <v>5287.5466000000006</v>
      </c>
      <c r="AK5" s="6">
        <f>'INPUT by REC'!AK57</f>
        <v>5851.8259170000001</v>
      </c>
      <c r="AL5" s="6">
        <f>'INPUT by REC'!AL57</f>
        <v>6685.3934950000003</v>
      </c>
      <c r="AM5" s="6">
        <f>'INPUT by REC'!AM57</f>
        <v>8192.3277909999997</v>
      </c>
      <c r="AN5" s="6">
        <f>'INPUT by REC'!AN57</f>
        <v>9956.4301040000009</v>
      </c>
      <c r="AO5" s="6">
        <f>'INPUT by REC'!AO57</f>
        <v>8823.3156379999982</v>
      </c>
      <c r="AP5" s="6">
        <f>'INPUT by REC'!AP57</f>
        <v>9882.2977589999991</v>
      </c>
      <c r="AQ5" s="6">
        <f>'INPUT by REC'!AQ57</f>
        <v>11645.524323000001</v>
      </c>
      <c r="AR5" s="6">
        <f>'INPUT by REC'!AR57</f>
        <v>11959.218738</v>
      </c>
    </row>
    <row r="6" spans="1:44" s="6" customFormat="1" x14ac:dyDescent="0.25">
      <c r="A6" s="6" t="str">
        <f>'INPUT by REC'!A58</f>
        <v>Food</v>
      </c>
      <c r="B6" s="6">
        <f>'INPUT by REC'!B58</f>
        <v>751.40392200000008</v>
      </c>
      <c r="C6" s="6">
        <f>'INPUT by REC'!C58</f>
        <v>715.63622800000007</v>
      </c>
      <c r="D6" s="6">
        <f>'INPUT by REC'!D58</f>
        <v>930.95580799999993</v>
      </c>
      <c r="E6" s="6">
        <f>'INPUT by REC'!E58</f>
        <v>861.27715799999999</v>
      </c>
      <c r="F6" s="6">
        <f>'INPUT by REC'!F58</f>
        <v>1044.5256770000001</v>
      </c>
      <c r="G6" s="6">
        <f>'INPUT by REC'!G58</f>
        <v>1206.4428949999997</v>
      </c>
      <c r="H6" s="6">
        <f>'INPUT by REC'!H58</f>
        <v>1423.5015450000003</v>
      </c>
      <c r="I6" s="6">
        <f>'INPUT by REC'!I58</f>
        <v>1367.7643409999996</v>
      </c>
      <c r="J6" s="6">
        <f>'INPUT by REC'!J58</f>
        <v>1333.0511649999996</v>
      </c>
      <c r="K6" s="6">
        <f>'INPUT by REC'!K58</f>
        <v>1140.778129</v>
      </c>
      <c r="M6" s="6">
        <f>'INPUT by REC'!M58</f>
        <v>2183.0089010000002</v>
      </c>
      <c r="N6" s="6">
        <f>'INPUT by REC'!N58</f>
        <v>2415.3333480000001</v>
      </c>
      <c r="O6" s="6">
        <f>'INPUT by REC'!O58</f>
        <v>2695.5143069999999</v>
      </c>
      <c r="P6" s="6">
        <f>'INPUT by REC'!P58</f>
        <v>3317.9016329999999</v>
      </c>
      <c r="Q6" s="6">
        <f>'INPUT by REC'!Q58</f>
        <v>4201.7509340000006</v>
      </c>
      <c r="R6" s="6">
        <f>'INPUT by REC'!R58</f>
        <v>5717.0578940000005</v>
      </c>
      <c r="S6" s="6">
        <f>'INPUT by REC'!S58</f>
        <v>5190.0942460000006</v>
      </c>
      <c r="T6" s="6">
        <f>'INPUT by REC'!T58</f>
        <v>5833.0371530000002</v>
      </c>
      <c r="U6" s="6">
        <f>'INPUT by REC'!U58</f>
        <v>7566.1888690000005</v>
      </c>
      <c r="V6" s="6">
        <f>'INPUT by REC'!V58</f>
        <v>7973.1232540000001</v>
      </c>
      <c r="X6" s="6">
        <f>'INPUT by REC'!X58</f>
        <v>-1431.6049790000002</v>
      </c>
      <c r="Y6" s="6">
        <f>'INPUT by REC'!Y58</f>
        <v>-1699.69712</v>
      </c>
      <c r="Z6" s="6">
        <f>'INPUT by REC'!Z58</f>
        <v>-1764.558499</v>
      </c>
      <c r="AA6" s="6">
        <f>'INPUT by REC'!AA58</f>
        <v>-2456.6244750000001</v>
      </c>
      <c r="AB6" s="6">
        <f>'INPUT by REC'!AB58</f>
        <v>-3157.2252570000005</v>
      </c>
      <c r="AC6" s="6">
        <f>'INPUT by REC'!AC58</f>
        <v>-4510.6149990000013</v>
      </c>
      <c r="AD6" s="6">
        <f>'INPUT by REC'!AD58</f>
        <v>-3766.5927010000005</v>
      </c>
      <c r="AE6" s="6">
        <f>'INPUT by REC'!AE58</f>
        <v>-4465.2728120000011</v>
      </c>
      <c r="AF6" s="6">
        <f>'INPUT by REC'!AF58</f>
        <v>-6233.1377040000007</v>
      </c>
      <c r="AG6" s="6">
        <f>'INPUT by REC'!AG58</f>
        <v>-6832.3451249999998</v>
      </c>
      <c r="AI6" s="6">
        <f>'INPUT by REC'!AI58</f>
        <v>2934.4128230000001</v>
      </c>
      <c r="AJ6" s="6">
        <f>'INPUT by REC'!AJ58</f>
        <v>3130.9695760000004</v>
      </c>
      <c r="AK6" s="6">
        <f>'INPUT by REC'!AK58</f>
        <v>3626.4701150000001</v>
      </c>
      <c r="AL6" s="6">
        <f>'INPUT by REC'!AL58</f>
        <v>4179.1787910000003</v>
      </c>
      <c r="AM6" s="6">
        <f>'INPUT by REC'!AM58</f>
        <v>5246.2766110000011</v>
      </c>
      <c r="AN6" s="6">
        <f>'INPUT by REC'!AN58</f>
        <v>6923.5007889999997</v>
      </c>
      <c r="AO6" s="6">
        <f>'INPUT by REC'!AO58</f>
        <v>6613.5957910000006</v>
      </c>
      <c r="AP6" s="6">
        <f>'INPUT by REC'!AP58</f>
        <v>7200.8014939999994</v>
      </c>
      <c r="AQ6" s="6">
        <f>'INPUT by REC'!AQ58</f>
        <v>8899.2400340000004</v>
      </c>
      <c r="AR6" s="6">
        <f>'INPUT by REC'!AR58</f>
        <v>9113.9013830000004</v>
      </c>
    </row>
    <row r="7" spans="1:44" s="6" customFormat="1" x14ac:dyDescent="0.25">
      <c r="A7" s="6" t="str">
        <f>'INPUT by REC'!A59</f>
        <v>Fuels and Minerals</v>
      </c>
      <c r="B7" s="6">
        <f>'INPUT by REC'!B59</f>
        <v>17006.854985999998</v>
      </c>
      <c r="C7" s="6">
        <f>'INPUT by REC'!C59</f>
        <v>24859.822511999999</v>
      </c>
      <c r="D7" s="6">
        <f>'INPUT by REC'!D59</f>
        <v>38855.327449000004</v>
      </c>
      <c r="E7" s="6">
        <f>'INPUT by REC'!E59</f>
        <v>54351.440198999997</v>
      </c>
      <c r="F7" s="6">
        <f>'INPUT by REC'!F59</f>
        <v>63636.651671999993</v>
      </c>
      <c r="G7" s="6">
        <f>'INPUT by REC'!G59</f>
        <v>106095.72794099999</v>
      </c>
      <c r="H7" s="6">
        <f>'INPUT by REC'!H59</f>
        <v>61700.001029999999</v>
      </c>
      <c r="I7" s="6">
        <f>'INPUT by REC'!I59</f>
        <v>82734.764514999988</v>
      </c>
      <c r="J7" s="6">
        <f>'INPUT by REC'!J59</f>
        <v>101372.45903200001</v>
      </c>
      <c r="K7" s="6">
        <f>'INPUT by REC'!K59</f>
        <v>115742.82719499998</v>
      </c>
      <c r="M7" s="6">
        <f>'INPUT by REC'!M59</f>
        <v>741.63725699999986</v>
      </c>
      <c r="N7" s="6">
        <f>'INPUT by REC'!N59</f>
        <v>495.62743099999994</v>
      </c>
      <c r="O7" s="6">
        <f>'INPUT by REC'!O59</f>
        <v>698.04203500000006</v>
      </c>
      <c r="P7" s="6">
        <f>'INPUT by REC'!P59</f>
        <v>2534.8994739999998</v>
      </c>
      <c r="Q7" s="6">
        <f>'INPUT by REC'!Q59</f>
        <v>1954.698011</v>
      </c>
      <c r="R7" s="6">
        <f>'INPUT by REC'!R59</f>
        <v>2408.9180219999998</v>
      </c>
      <c r="S7" s="6">
        <f>'INPUT by REC'!S59</f>
        <v>5597.4077820000002</v>
      </c>
      <c r="T7" s="6">
        <f>'INPUT by REC'!T59</f>
        <v>5699.4460230000004</v>
      </c>
      <c r="U7" s="6">
        <f>'INPUT by REC'!U59</f>
        <v>4030.7200610000004</v>
      </c>
      <c r="V7" s="6">
        <f>'INPUT by REC'!V59</f>
        <v>3651.0375370000006</v>
      </c>
      <c r="X7" s="6">
        <f>'INPUT by REC'!X59</f>
        <v>16265.217728999998</v>
      </c>
      <c r="Y7" s="6">
        <f>'INPUT by REC'!Y59</f>
        <v>24364.195080999998</v>
      </c>
      <c r="Z7" s="6">
        <f>'INPUT by REC'!Z59</f>
        <v>38157.285414000005</v>
      </c>
      <c r="AA7" s="6">
        <f>'INPUT by REC'!AA59</f>
        <v>51816.540724999999</v>
      </c>
      <c r="AB7" s="6">
        <f>'INPUT by REC'!AB59</f>
        <v>61681.953660999992</v>
      </c>
      <c r="AC7" s="6">
        <f>'INPUT by REC'!AC59</f>
        <v>103686.80991899999</v>
      </c>
      <c r="AD7" s="6">
        <f>'INPUT by REC'!AD59</f>
        <v>56102.593247999997</v>
      </c>
      <c r="AE7" s="6">
        <f>'INPUT by REC'!AE59</f>
        <v>77035.318491999991</v>
      </c>
      <c r="AF7" s="6">
        <f>'INPUT by REC'!AF59</f>
        <v>97341.738971000013</v>
      </c>
      <c r="AG7" s="6">
        <f>'INPUT by REC'!AG59</f>
        <v>112091.78965799998</v>
      </c>
      <c r="AI7" s="6">
        <f>'INPUT by REC'!AI59</f>
        <v>17748.492242999997</v>
      </c>
      <c r="AJ7" s="6">
        <f>'INPUT by REC'!AJ59</f>
        <v>25355.449943</v>
      </c>
      <c r="AK7" s="6">
        <f>'INPUT by REC'!AK59</f>
        <v>39553.369484000003</v>
      </c>
      <c r="AL7" s="6">
        <f>'INPUT by REC'!AL59</f>
        <v>56886.339672999995</v>
      </c>
      <c r="AM7" s="6">
        <f>'INPUT by REC'!AM59</f>
        <v>65591.349682999993</v>
      </c>
      <c r="AN7" s="6">
        <f>'INPUT by REC'!AN59</f>
        <v>108504.64596299999</v>
      </c>
      <c r="AO7" s="6">
        <f>'INPUT by REC'!AO59</f>
        <v>67297.408811999994</v>
      </c>
      <c r="AP7" s="6">
        <f>'INPUT by REC'!AP59</f>
        <v>88434.210537999985</v>
      </c>
      <c r="AQ7" s="6">
        <f>'INPUT by REC'!AQ59</f>
        <v>105403.17909300001</v>
      </c>
      <c r="AR7" s="6">
        <f>'INPUT by REC'!AR59</f>
        <v>119393.86473199997</v>
      </c>
    </row>
    <row r="8" spans="1:44" s="6" customFormat="1" x14ac:dyDescent="0.25">
      <c r="A8" s="6" t="str">
        <f>'INPUT by REC'!A60</f>
        <v>Fuels</v>
      </c>
      <c r="B8" s="6">
        <f>'INPUT by REC'!B60</f>
        <v>16427.191126999998</v>
      </c>
      <c r="C8" s="6">
        <f>'INPUT by REC'!C60</f>
        <v>23789.0988</v>
      </c>
      <c r="D8" s="6">
        <f>'INPUT by REC'!D60</f>
        <v>37657.480713999998</v>
      </c>
      <c r="E8" s="6">
        <f>'INPUT by REC'!E60</f>
        <v>52736.054081999995</v>
      </c>
      <c r="F8" s="6">
        <f>'INPUT by REC'!F60</f>
        <v>61080.704776999999</v>
      </c>
      <c r="G8" s="6">
        <f>'INPUT by REC'!G60</f>
        <v>100577.08006800001</v>
      </c>
      <c r="H8" s="6">
        <f>'INPUT by REC'!H60</f>
        <v>58849.706330999994</v>
      </c>
      <c r="I8" s="6">
        <f>'INPUT by REC'!I60</f>
        <v>76943.643979000015</v>
      </c>
      <c r="J8" s="6">
        <f>'INPUT by REC'!J60</f>
        <v>95005.946443000008</v>
      </c>
      <c r="K8" s="6">
        <f>'INPUT by REC'!K60</f>
        <v>110073.28487500001</v>
      </c>
      <c r="M8" s="6">
        <f>'INPUT by REC'!M60</f>
        <v>646.62927200000001</v>
      </c>
      <c r="N8" s="6">
        <f>'INPUT by REC'!N60</f>
        <v>378.66949399999999</v>
      </c>
      <c r="O8" s="6">
        <f>'INPUT by REC'!O60</f>
        <v>588.70402100000001</v>
      </c>
      <c r="P8" s="6">
        <f>'INPUT by REC'!P60</f>
        <v>2402.943659</v>
      </c>
      <c r="Q8" s="6">
        <f>'INPUT by REC'!Q60</f>
        <v>1728.817454</v>
      </c>
      <c r="R8" s="6">
        <f>'INPUT by REC'!R60</f>
        <v>1942.3876839999998</v>
      </c>
      <c r="S8" s="6">
        <f>'INPUT by REC'!S60</f>
        <v>5325.0996879999993</v>
      </c>
      <c r="T8" s="6">
        <f>'INPUT by REC'!T60</f>
        <v>5318.3065929999993</v>
      </c>
      <c r="U8" s="6">
        <f>'INPUT by REC'!U60</f>
        <v>3599.3342539999999</v>
      </c>
      <c r="V8" s="6">
        <f>'INPUT by REC'!V60</f>
        <v>3262.0571439999999</v>
      </c>
      <c r="X8" s="6">
        <f>'INPUT by REC'!X60</f>
        <v>15780.561854999998</v>
      </c>
      <c r="Y8" s="6">
        <f>'INPUT by REC'!Y60</f>
        <v>23410.429305999998</v>
      </c>
      <c r="Z8" s="6">
        <f>'INPUT by REC'!Z60</f>
        <v>37068.776693</v>
      </c>
      <c r="AA8" s="6">
        <f>'INPUT by REC'!AA60</f>
        <v>50333.110422999998</v>
      </c>
      <c r="AB8" s="6">
        <f>'INPUT by REC'!AB60</f>
        <v>59351.887323000003</v>
      </c>
      <c r="AC8" s="6">
        <f>'INPUT by REC'!AC60</f>
        <v>98634.692384000009</v>
      </c>
      <c r="AD8" s="6">
        <f>'INPUT by REC'!AD60</f>
        <v>53524.606642999992</v>
      </c>
      <c r="AE8" s="6">
        <f>'INPUT by REC'!AE60</f>
        <v>71625.337386000014</v>
      </c>
      <c r="AF8" s="6">
        <f>'INPUT by REC'!AF60</f>
        <v>91406.612189000007</v>
      </c>
      <c r="AG8" s="6">
        <f>'INPUT by REC'!AG60</f>
        <v>106811.22773100001</v>
      </c>
      <c r="AI8" s="6">
        <f>'INPUT by REC'!AI60</f>
        <v>17073.820398999997</v>
      </c>
      <c r="AJ8" s="6">
        <f>'INPUT by REC'!AJ60</f>
        <v>24167.768294000001</v>
      </c>
      <c r="AK8" s="6">
        <f>'INPUT by REC'!AK60</f>
        <v>38246.184734999995</v>
      </c>
      <c r="AL8" s="6">
        <f>'INPUT by REC'!AL60</f>
        <v>55138.997740999992</v>
      </c>
      <c r="AM8" s="6">
        <f>'INPUT by REC'!AM60</f>
        <v>62809.522230999995</v>
      </c>
      <c r="AN8" s="6">
        <f>'INPUT by REC'!AN60</f>
        <v>102519.46775200001</v>
      </c>
      <c r="AO8" s="6">
        <f>'INPUT by REC'!AO60</f>
        <v>64174.806018999996</v>
      </c>
      <c r="AP8" s="6">
        <f>'INPUT by REC'!AP60</f>
        <v>82261.950572000016</v>
      </c>
      <c r="AQ8" s="6">
        <f>'INPUT by REC'!AQ60</f>
        <v>98605.280697000009</v>
      </c>
      <c r="AR8" s="6">
        <f>'INPUT by REC'!AR60</f>
        <v>113335.34201900002</v>
      </c>
    </row>
    <row r="9" spans="1:44" s="6" customFormat="1" x14ac:dyDescent="0.25">
      <c r="A9" s="6" t="str">
        <f>'INPUT by REC'!A61</f>
        <v>Manifactures</v>
      </c>
      <c r="B9" s="6">
        <f>'INPUT by REC'!B61</f>
        <v>1436.6644849999998</v>
      </c>
      <c r="C9" s="6">
        <f>'INPUT by REC'!C61</f>
        <v>1418.3335520000001</v>
      </c>
      <c r="D9" s="6">
        <f>'INPUT by REC'!D61</f>
        <v>2078.2067510000002</v>
      </c>
      <c r="E9" s="6">
        <f>'INPUT by REC'!E61</f>
        <v>1847.6914610000001</v>
      </c>
      <c r="F9" s="6">
        <f>'INPUT by REC'!F61</f>
        <v>3486.1623199999999</v>
      </c>
      <c r="G9" s="6">
        <f>'INPUT by REC'!G61</f>
        <v>3726.8178990000001</v>
      </c>
      <c r="H9" s="6">
        <f>'INPUT by REC'!H61</f>
        <v>3086.3562449999999</v>
      </c>
      <c r="I9" s="6">
        <f>'INPUT by REC'!I61</f>
        <v>3483.9821090000005</v>
      </c>
      <c r="J9" s="6">
        <f>'INPUT by REC'!J61</f>
        <v>2235.5223530000003</v>
      </c>
      <c r="K9" s="6">
        <f>'INPUT by REC'!K61</f>
        <v>2448.9840209999998</v>
      </c>
      <c r="M9" s="6">
        <f>'INPUT by REC'!M61</f>
        <v>7530.4553169999999</v>
      </c>
      <c r="N9" s="6">
        <f>'INPUT by REC'!N61</f>
        <v>9832.8799019999988</v>
      </c>
      <c r="O9" s="6">
        <f>'INPUT by REC'!O61</f>
        <v>11760.421611999998</v>
      </c>
      <c r="P9" s="6">
        <f>'INPUT by REC'!P61</f>
        <v>15880.695973000002</v>
      </c>
      <c r="Q9" s="6">
        <f>'INPUT by REC'!Q61</f>
        <v>19836.084837000002</v>
      </c>
      <c r="R9" s="6">
        <f>'INPUT by REC'!R61</f>
        <v>27865.030233000001</v>
      </c>
      <c r="S9" s="6">
        <f>'INPUT by REC'!S61</f>
        <v>24930.130522000003</v>
      </c>
      <c r="T9" s="6">
        <f>'INPUT by REC'!T61</f>
        <v>24356.576384</v>
      </c>
      <c r="U9" s="6">
        <f>'INPUT by REC'!U61</f>
        <v>25707.635943000001</v>
      </c>
      <c r="V9" s="6">
        <f>'INPUT by REC'!V61</f>
        <v>29511.728391999997</v>
      </c>
      <c r="X9" s="6">
        <f>'INPUT by REC'!X61</f>
        <v>-6093.7908320000006</v>
      </c>
      <c r="Y9" s="6">
        <f>'INPUT by REC'!Y61</f>
        <v>-8414.5463499999987</v>
      </c>
      <c r="Z9" s="6">
        <f>'INPUT by REC'!Z61</f>
        <v>-9682.2148609999986</v>
      </c>
      <c r="AA9" s="6">
        <f>'INPUT by REC'!AA61</f>
        <v>-14033.004512000001</v>
      </c>
      <c r="AB9" s="6">
        <f>'INPUT by REC'!AB61</f>
        <v>-16349.922517000003</v>
      </c>
      <c r="AC9" s="6">
        <f>'INPUT by REC'!AC61</f>
        <v>-24138.212334</v>
      </c>
      <c r="AD9" s="6">
        <f>'INPUT by REC'!AD61</f>
        <v>-21843.774277000004</v>
      </c>
      <c r="AE9" s="6">
        <f>'INPUT by REC'!AE61</f>
        <v>-20872.594274999999</v>
      </c>
      <c r="AF9" s="6">
        <f>'INPUT by REC'!AF61</f>
        <v>-23472.113590000001</v>
      </c>
      <c r="AG9" s="6">
        <f>'INPUT by REC'!AG61</f>
        <v>-27062.744370999997</v>
      </c>
      <c r="AI9" s="6">
        <f>'INPUT by REC'!AI61</f>
        <v>8967.1198019999993</v>
      </c>
      <c r="AJ9" s="6">
        <f>'INPUT by REC'!AJ61</f>
        <v>11251.213453999999</v>
      </c>
      <c r="AK9" s="6">
        <f>'INPUT by REC'!AK61</f>
        <v>13838.628362999998</v>
      </c>
      <c r="AL9" s="6">
        <f>'INPUT by REC'!AL61</f>
        <v>17728.387434</v>
      </c>
      <c r="AM9" s="6">
        <f>'INPUT by REC'!AM61</f>
        <v>23322.247157000002</v>
      </c>
      <c r="AN9" s="6">
        <f>'INPUT by REC'!AN61</f>
        <v>31591.848132000003</v>
      </c>
      <c r="AO9" s="6">
        <f>'INPUT by REC'!AO61</f>
        <v>28016.486767000002</v>
      </c>
      <c r="AP9" s="6">
        <f>'INPUT by REC'!AP61</f>
        <v>27840.558493</v>
      </c>
      <c r="AQ9" s="6">
        <f>'INPUT by REC'!AQ61</f>
        <v>27943.158296000001</v>
      </c>
      <c r="AR9" s="6">
        <f>'INPUT by REC'!AR61</f>
        <v>31960.712412999997</v>
      </c>
    </row>
    <row r="10" spans="1:44" s="6" customFormat="1" x14ac:dyDescent="0.25">
      <c r="A10" s="6" t="str">
        <f>'INPUT by REC'!A62</f>
        <v>Machinery and transport equipment</v>
      </c>
      <c r="B10" s="6">
        <f>'INPUT by REC'!B62</f>
        <v>80.043876000000012</v>
      </c>
      <c r="C10" s="6">
        <f>'INPUT by REC'!C62</f>
        <v>190.99887099999998</v>
      </c>
      <c r="D10" s="6">
        <f>'INPUT by REC'!D62</f>
        <v>168.93879699999999</v>
      </c>
      <c r="E10" s="6">
        <f>'INPUT by REC'!E62</f>
        <v>102.32012399999998</v>
      </c>
      <c r="F10" s="6">
        <f>'INPUT by REC'!F62</f>
        <v>1286.747822</v>
      </c>
      <c r="G10" s="6">
        <f>'INPUT by REC'!G62</f>
        <v>1407.1013700000003</v>
      </c>
      <c r="H10" s="6">
        <f>'INPUT by REC'!H62</f>
        <v>1519.3558209999999</v>
      </c>
      <c r="I10" s="6">
        <f>'INPUT by REC'!I62</f>
        <v>1676.163501</v>
      </c>
      <c r="J10" s="6">
        <f>'INPUT by REC'!J62</f>
        <v>474.52822100000003</v>
      </c>
      <c r="K10" s="6">
        <f>'INPUT by REC'!K62</f>
        <v>430.16672199999999</v>
      </c>
      <c r="M10" s="6">
        <f>'INPUT by REC'!M62</f>
        <v>4306.8714719999998</v>
      </c>
      <c r="N10" s="6">
        <f>'INPUT by REC'!N62</f>
        <v>6101.8858399999999</v>
      </c>
      <c r="O10" s="6">
        <f>'INPUT by REC'!O62</f>
        <v>6991.2323880000004</v>
      </c>
      <c r="P10" s="6">
        <f>'INPUT by REC'!P62</f>
        <v>9349.1549630000009</v>
      </c>
      <c r="Q10" s="6">
        <f>'INPUT by REC'!Q62</f>
        <v>11427.165642</v>
      </c>
      <c r="R10" s="6">
        <f>'INPUT by REC'!R62</f>
        <v>16362.552730999998</v>
      </c>
      <c r="S10" s="6">
        <f>'INPUT by REC'!S62</f>
        <v>13843.619875</v>
      </c>
      <c r="T10" s="6">
        <f>'INPUT by REC'!T62</f>
        <v>13035.671197</v>
      </c>
      <c r="U10" s="6">
        <f>'INPUT by REC'!U62</f>
        <v>12829.301664000001</v>
      </c>
      <c r="V10" s="6">
        <f>'INPUT by REC'!V62</f>
        <v>14366.105497000002</v>
      </c>
      <c r="X10" s="6">
        <f>'INPUT by REC'!X62</f>
        <v>-4226.8275960000001</v>
      </c>
      <c r="Y10" s="6">
        <f>'INPUT by REC'!Y62</f>
        <v>-5910.8869690000001</v>
      </c>
      <c r="Z10" s="6">
        <f>'INPUT by REC'!Z62</f>
        <v>-6822.2935910000006</v>
      </c>
      <c r="AA10" s="6">
        <f>'INPUT by REC'!AA62</f>
        <v>-9246.834839000001</v>
      </c>
      <c r="AB10" s="6">
        <f>'INPUT by REC'!AB62</f>
        <v>-10140.417820000001</v>
      </c>
      <c r="AC10" s="6">
        <f>'INPUT by REC'!AC62</f>
        <v>-14955.451360999998</v>
      </c>
      <c r="AD10" s="6">
        <f>'INPUT by REC'!AD62</f>
        <v>-12324.264054000001</v>
      </c>
      <c r="AE10" s="6">
        <f>'INPUT by REC'!AE62</f>
        <v>-11359.507696000001</v>
      </c>
      <c r="AF10" s="6">
        <f>'INPUT by REC'!AF62</f>
        <v>-12354.773443</v>
      </c>
      <c r="AG10" s="6">
        <f>'INPUT by REC'!AG62</f>
        <v>-13935.938775000002</v>
      </c>
      <c r="AI10" s="6">
        <f>'INPUT by REC'!AI62</f>
        <v>4386.9153479999995</v>
      </c>
      <c r="AJ10" s="6">
        <f>'INPUT by REC'!AJ62</f>
        <v>6292.8847109999997</v>
      </c>
      <c r="AK10" s="6">
        <f>'INPUT by REC'!AK62</f>
        <v>7160.1711850000002</v>
      </c>
      <c r="AL10" s="6">
        <f>'INPUT by REC'!AL62</f>
        <v>9451.4750870000007</v>
      </c>
      <c r="AM10" s="6">
        <f>'INPUT by REC'!AM62</f>
        <v>12713.913463999999</v>
      </c>
      <c r="AN10" s="6">
        <f>'INPUT by REC'!AN62</f>
        <v>17769.654101</v>
      </c>
      <c r="AO10" s="6">
        <f>'INPUT by REC'!AO62</f>
        <v>15362.975696</v>
      </c>
      <c r="AP10" s="6">
        <f>'INPUT by REC'!AP62</f>
        <v>14711.834697999999</v>
      </c>
      <c r="AQ10" s="6">
        <f>'INPUT by REC'!AQ62</f>
        <v>13303.829885000001</v>
      </c>
      <c r="AR10" s="6">
        <f>'INPUT by REC'!AR62</f>
        <v>14796.272219000002</v>
      </c>
    </row>
    <row r="11" spans="1:44" s="6" customFormat="1" x14ac:dyDescent="0.25">
      <c r="A11" s="6" t="str">
        <f>'INPUT by REC'!A63</f>
        <v>Textiles</v>
      </c>
      <c r="B11" s="6">
        <f>'INPUT by REC'!B63</f>
        <v>4.2196589999999992</v>
      </c>
      <c r="C11" s="6">
        <f>'INPUT by REC'!C63</f>
        <v>5.2104699999999999</v>
      </c>
      <c r="D11" s="6">
        <f>'INPUT by REC'!D63</f>
        <v>5.107869</v>
      </c>
      <c r="E11" s="6">
        <f>'INPUT by REC'!E63</f>
        <v>4.1923579999999996</v>
      </c>
      <c r="F11" s="6">
        <f>'INPUT by REC'!F63</f>
        <v>5.9792939999999994</v>
      </c>
      <c r="G11" s="6">
        <f>'INPUT by REC'!G63</f>
        <v>7.9105240000000006</v>
      </c>
      <c r="H11" s="6">
        <f>'INPUT by REC'!H63</f>
        <v>5.9086440000000007</v>
      </c>
      <c r="I11" s="6">
        <f>'INPUT by REC'!I63</f>
        <v>7.4401890000000002</v>
      </c>
      <c r="J11" s="6">
        <f>'INPUT by REC'!J63</f>
        <v>3.4599579999999994</v>
      </c>
      <c r="K11" s="6">
        <f>'INPUT by REC'!K63</f>
        <v>2.7240029999999997</v>
      </c>
      <c r="M11" s="6">
        <f>'INPUT by REC'!M63</f>
        <v>183.98407899999998</v>
      </c>
      <c r="N11" s="6">
        <f>'INPUT by REC'!N63</f>
        <v>213.49060599999999</v>
      </c>
      <c r="O11" s="6">
        <f>'INPUT by REC'!O63</f>
        <v>251.24423299999995</v>
      </c>
      <c r="P11" s="6">
        <f>'INPUT by REC'!P63</f>
        <v>295.705175</v>
      </c>
      <c r="Q11" s="6">
        <f>'INPUT by REC'!Q63</f>
        <v>404.75207599999999</v>
      </c>
      <c r="R11" s="6">
        <f>'INPUT by REC'!R63</f>
        <v>502.98466999999999</v>
      </c>
      <c r="S11" s="6">
        <f>'INPUT by REC'!S63</f>
        <v>488.35768599999994</v>
      </c>
      <c r="T11" s="6">
        <f>'INPUT by REC'!T63</f>
        <v>528.06168200000013</v>
      </c>
      <c r="U11" s="6">
        <f>'INPUT by REC'!U63</f>
        <v>577.38023299999998</v>
      </c>
      <c r="V11" s="6">
        <f>'INPUT by REC'!V63</f>
        <v>663.52673500000003</v>
      </c>
      <c r="X11" s="6">
        <f>'INPUT by REC'!X63</f>
        <v>-179.76441999999997</v>
      </c>
      <c r="Y11" s="6">
        <f>'INPUT by REC'!Y63</f>
        <v>-208.280136</v>
      </c>
      <c r="Z11" s="6">
        <f>'INPUT by REC'!Z63</f>
        <v>-246.13636399999996</v>
      </c>
      <c r="AA11" s="6">
        <f>'INPUT by REC'!AA63</f>
        <v>-291.51281699999998</v>
      </c>
      <c r="AB11" s="6">
        <f>'INPUT by REC'!AB63</f>
        <v>-398.77278200000001</v>
      </c>
      <c r="AC11" s="6">
        <f>'INPUT by REC'!AC63</f>
        <v>-495.07414599999998</v>
      </c>
      <c r="AD11" s="6">
        <f>'INPUT by REC'!AD63</f>
        <v>-482.44904199999996</v>
      </c>
      <c r="AE11" s="6">
        <f>'INPUT by REC'!AE63</f>
        <v>-520.6214930000001</v>
      </c>
      <c r="AF11" s="6">
        <f>'INPUT by REC'!AF63</f>
        <v>-573.92027499999995</v>
      </c>
      <c r="AG11" s="6">
        <f>'INPUT by REC'!AG63</f>
        <v>-660.80273199999999</v>
      </c>
      <c r="AI11" s="6">
        <f>'INPUT by REC'!AI63</f>
        <v>188.20373799999999</v>
      </c>
      <c r="AJ11" s="6">
        <f>'INPUT by REC'!AJ63</f>
        <v>218.70107599999997</v>
      </c>
      <c r="AK11" s="6">
        <f>'INPUT by REC'!AK63</f>
        <v>256.35210199999995</v>
      </c>
      <c r="AL11" s="6">
        <f>'INPUT by REC'!AL63</f>
        <v>299.89753300000001</v>
      </c>
      <c r="AM11" s="6">
        <f>'INPUT by REC'!AM63</f>
        <v>410.73136999999997</v>
      </c>
      <c r="AN11" s="6">
        <f>'INPUT by REC'!AN63</f>
        <v>510.895194</v>
      </c>
      <c r="AO11" s="6">
        <f>'INPUT by REC'!AO63</f>
        <v>494.26632999999993</v>
      </c>
      <c r="AP11" s="6">
        <f>'INPUT by REC'!AP63</f>
        <v>535.50187100000016</v>
      </c>
      <c r="AQ11" s="6">
        <f>'INPUT by REC'!AQ63</f>
        <v>580.840191</v>
      </c>
      <c r="AR11" s="6">
        <f>'INPUT by REC'!AR63</f>
        <v>666.25073800000007</v>
      </c>
    </row>
    <row r="12" spans="1:44" s="6" customFormat="1" x14ac:dyDescent="0.25">
      <c r="A12" s="6" t="str">
        <f>'INPUT by REC'!A64</f>
        <v>Clothing</v>
      </c>
      <c r="B12" s="6">
        <f>'INPUT by REC'!B64</f>
        <v>4.2878760000000007</v>
      </c>
      <c r="C12" s="6">
        <f>'INPUT by REC'!C64</f>
        <v>4.2102370000000002</v>
      </c>
      <c r="D12" s="6">
        <f>'INPUT by REC'!D64</f>
        <v>4.6132080000000002</v>
      </c>
      <c r="E12" s="6">
        <f>'INPUT by REC'!E64</f>
        <v>4.785391999999999</v>
      </c>
      <c r="F12" s="6">
        <f>'INPUT by REC'!F64</f>
        <v>5.3378489999999994</v>
      </c>
      <c r="G12" s="6">
        <f>'INPUT by REC'!G64</f>
        <v>5.1599299999999992</v>
      </c>
      <c r="H12" s="6">
        <f>'INPUT by REC'!H64</f>
        <v>4.6302979999999998</v>
      </c>
      <c r="I12" s="6">
        <f>'INPUT by REC'!I64</f>
        <v>4.6797469999999999</v>
      </c>
      <c r="J12" s="6">
        <f>'INPUT by REC'!J64</f>
        <v>4.3476559999999989</v>
      </c>
      <c r="K12" s="6">
        <f>'INPUT by REC'!K64</f>
        <v>3.9727319999999997</v>
      </c>
      <c r="M12" s="6">
        <f>'INPUT by REC'!M64</f>
        <v>105.97592900000004</v>
      </c>
      <c r="N12" s="6">
        <f>'INPUT by REC'!N64</f>
        <v>115.64553600000002</v>
      </c>
      <c r="O12" s="6">
        <f>'INPUT by REC'!O64</f>
        <v>135.16893800000003</v>
      </c>
      <c r="P12" s="6">
        <f>'INPUT by REC'!P64</f>
        <v>160.72547499999996</v>
      </c>
      <c r="Q12" s="6">
        <f>'INPUT by REC'!Q64</f>
        <v>231.87407400000001</v>
      </c>
      <c r="R12" s="6">
        <f>'INPUT by REC'!R64</f>
        <v>319.58101100000005</v>
      </c>
      <c r="S12" s="6">
        <f>'INPUT by REC'!S64</f>
        <v>285.496128</v>
      </c>
      <c r="T12" s="6">
        <f>'INPUT by REC'!T64</f>
        <v>283.118604</v>
      </c>
      <c r="U12" s="6">
        <f>'INPUT by REC'!U64</f>
        <v>302.78483699999998</v>
      </c>
      <c r="V12" s="6">
        <f>'INPUT by REC'!V64</f>
        <v>488.66792999999996</v>
      </c>
      <c r="X12" s="6">
        <f>'INPUT by REC'!X64</f>
        <v>-101.68805300000004</v>
      </c>
      <c r="Y12" s="6">
        <f>'INPUT by REC'!Y64</f>
        <v>-111.43529900000001</v>
      </c>
      <c r="Z12" s="6">
        <f>'INPUT by REC'!Z64</f>
        <v>-130.55573000000004</v>
      </c>
      <c r="AA12" s="6">
        <f>'INPUT by REC'!AA64</f>
        <v>-155.94008299999996</v>
      </c>
      <c r="AB12" s="6">
        <f>'INPUT by REC'!AB64</f>
        <v>-226.536225</v>
      </c>
      <c r="AC12" s="6">
        <f>'INPUT by REC'!AC64</f>
        <v>-314.42108100000007</v>
      </c>
      <c r="AD12" s="6">
        <f>'INPUT by REC'!AD64</f>
        <v>-280.86583000000002</v>
      </c>
      <c r="AE12" s="6">
        <f>'INPUT by REC'!AE64</f>
        <v>-278.43885699999998</v>
      </c>
      <c r="AF12" s="6">
        <f>'INPUT by REC'!AF64</f>
        <v>-298.43718100000001</v>
      </c>
      <c r="AG12" s="6">
        <f>'INPUT by REC'!AG64</f>
        <v>-484.69519799999995</v>
      </c>
      <c r="AI12" s="6">
        <f>'INPUT by REC'!AI64</f>
        <v>110.26380500000003</v>
      </c>
      <c r="AJ12" s="6">
        <f>'INPUT by REC'!AJ64</f>
        <v>119.85577300000003</v>
      </c>
      <c r="AK12" s="6">
        <f>'INPUT by REC'!AK64</f>
        <v>139.78214600000001</v>
      </c>
      <c r="AL12" s="6">
        <f>'INPUT by REC'!AL64</f>
        <v>165.51086699999996</v>
      </c>
      <c r="AM12" s="6">
        <f>'INPUT by REC'!AM64</f>
        <v>237.21192300000001</v>
      </c>
      <c r="AN12" s="6">
        <f>'INPUT by REC'!AN64</f>
        <v>324.74094100000002</v>
      </c>
      <c r="AO12" s="6">
        <f>'INPUT by REC'!AO64</f>
        <v>290.12642599999998</v>
      </c>
      <c r="AP12" s="6">
        <f>'INPUT by REC'!AP64</f>
        <v>287.79835100000003</v>
      </c>
      <c r="AQ12" s="6">
        <f>'INPUT by REC'!AQ64</f>
        <v>307.13249299999995</v>
      </c>
      <c r="AR12" s="6">
        <f>'INPUT by REC'!AR64</f>
        <v>492.64066199999996</v>
      </c>
    </row>
    <row r="14" spans="1:44" x14ac:dyDescent="0.25">
      <c r="B14" t="s">
        <v>68</v>
      </c>
      <c r="M14" t="s">
        <v>59</v>
      </c>
      <c r="X14" t="s">
        <v>59</v>
      </c>
      <c r="AI14" t="s">
        <v>59</v>
      </c>
    </row>
    <row r="15" spans="1:44" x14ac:dyDescent="0.25">
      <c r="B15" s="12">
        <v>2002</v>
      </c>
      <c r="C15" s="12">
        <v>2003</v>
      </c>
      <c r="D15" s="12">
        <v>2004</v>
      </c>
      <c r="E15" s="12">
        <v>2005</v>
      </c>
      <c r="F15" s="12">
        <v>2006</v>
      </c>
      <c r="G15" s="12">
        <v>2007</v>
      </c>
      <c r="H15" s="12">
        <v>2008</v>
      </c>
      <c r="I15" s="12">
        <v>2009</v>
      </c>
      <c r="J15" s="12">
        <v>2010</v>
      </c>
      <c r="K15" s="12">
        <v>2011</v>
      </c>
      <c r="M15" s="12">
        <v>2002</v>
      </c>
      <c r="N15" s="12">
        <v>2003</v>
      </c>
      <c r="O15" s="12">
        <v>2004</v>
      </c>
      <c r="P15" s="12">
        <v>2005</v>
      </c>
      <c r="Q15" s="12">
        <v>2006</v>
      </c>
      <c r="R15" s="12">
        <v>2007</v>
      </c>
      <c r="S15" s="12">
        <v>2008</v>
      </c>
      <c r="T15" s="12">
        <v>2009</v>
      </c>
      <c r="U15" s="12">
        <v>2010</v>
      </c>
      <c r="V15" s="12">
        <v>2011</v>
      </c>
      <c r="X15" s="12">
        <v>2002</v>
      </c>
      <c r="Y15" s="12">
        <v>2003</v>
      </c>
      <c r="Z15" s="12">
        <v>2004</v>
      </c>
      <c r="AA15" s="12">
        <v>2005</v>
      </c>
      <c r="AB15" s="12">
        <v>2006</v>
      </c>
      <c r="AC15" s="12">
        <v>2007</v>
      </c>
      <c r="AD15" s="12">
        <v>2008</v>
      </c>
      <c r="AE15" s="12">
        <v>2009</v>
      </c>
      <c r="AF15" s="12">
        <v>2010</v>
      </c>
      <c r="AG15" s="12">
        <v>2011</v>
      </c>
      <c r="AI15" s="12">
        <v>2002</v>
      </c>
      <c r="AJ15" s="12">
        <v>2003</v>
      </c>
      <c r="AK15" s="12">
        <v>2004</v>
      </c>
      <c r="AL15" s="12">
        <v>2005</v>
      </c>
      <c r="AM15" s="12">
        <v>2006</v>
      </c>
      <c r="AN15" s="12">
        <v>2007</v>
      </c>
      <c r="AO15" s="12">
        <v>2008</v>
      </c>
      <c r="AP15" s="12">
        <v>2009</v>
      </c>
      <c r="AQ15" s="12">
        <v>2010</v>
      </c>
      <c r="AR15" s="12">
        <v>2011</v>
      </c>
    </row>
    <row r="16" spans="1:44" s="14" customFormat="1" x14ac:dyDescent="0.25">
      <c r="A16" s="7" t="s">
        <v>67</v>
      </c>
      <c r="B16" s="14">
        <f t="shared" ref="B16:K16" si="0">B4/B$4</f>
        <v>1</v>
      </c>
      <c r="C16" s="14">
        <f t="shared" si="0"/>
        <v>1</v>
      </c>
      <c r="D16" s="14">
        <f t="shared" si="0"/>
        <v>1</v>
      </c>
      <c r="E16" s="14">
        <f t="shared" si="0"/>
        <v>1</v>
      </c>
      <c r="F16" s="14">
        <f t="shared" si="0"/>
        <v>1</v>
      </c>
      <c r="G16" s="14">
        <f t="shared" si="0"/>
        <v>1</v>
      </c>
      <c r="H16" s="14">
        <f t="shared" si="0"/>
        <v>1</v>
      </c>
      <c r="I16" s="14">
        <f t="shared" si="0"/>
        <v>1</v>
      </c>
      <c r="J16" s="14">
        <f t="shared" si="0"/>
        <v>1</v>
      </c>
      <c r="K16" s="14">
        <f t="shared" si="0"/>
        <v>1</v>
      </c>
      <c r="M16" s="14">
        <f t="shared" ref="M16:V16" si="1">M4/M$4</f>
        <v>1</v>
      </c>
      <c r="N16" s="14">
        <f t="shared" si="1"/>
        <v>1</v>
      </c>
      <c r="O16" s="14">
        <f t="shared" si="1"/>
        <v>1</v>
      </c>
      <c r="P16" s="14">
        <f t="shared" si="1"/>
        <v>1</v>
      </c>
      <c r="Q16" s="14">
        <f t="shared" si="1"/>
        <v>1</v>
      </c>
      <c r="R16" s="14">
        <f t="shared" si="1"/>
        <v>1</v>
      </c>
      <c r="S16" s="14">
        <f t="shared" si="1"/>
        <v>1</v>
      </c>
      <c r="T16" s="14">
        <f t="shared" si="1"/>
        <v>1</v>
      </c>
      <c r="U16" s="14">
        <f t="shared" si="1"/>
        <v>1</v>
      </c>
      <c r="V16" s="14">
        <f t="shared" si="1"/>
        <v>1</v>
      </c>
      <c r="X16" s="14">
        <f t="shared" ref="X16:AG16" si="2">X4/X$4</f>
        <v>1</v>
      </c>
      <c r="Y16" s="14">
        <f t="shared" si="2"/>
        <v>1</v>
      </c>
      <c r="Z16" s="14">
        <f t="shared" si="2"/>
        <v>1</v>
      </c>
      <c r="AA16" s="14">
        <f t="shared" si="2"/>
        <v>1</v>
      </c>
      <c r="AB16" s="14">
        <f t="shared" si="2"/>
        <v>1</v>
      </c>
      <c r="AC16" s="14">
        <f t="shared" si="2"/>
        <v>1</v>
      </c>
      <c r="AD16" s="14">
        <f t="shared" si="2"/>
        <v>1</v>
      </c>
      <c r="AE16" s="14">
        <f t="shared" si="2"/>
        <v>1</v>
      </c>
      <c r="AF16" s="14">
        <f t="shared" si="2"/>
        <v>1</v>
      </c>
      <c r="AG16" s="14">
        <f t="shared" si="2"/>
        <v>1</v>
      </c>
      <c r="AI16" s="14">
        <f t="shared" ref="AI16:AR16" si="3">AI4/AI$4</f>
        <v>1</v>
      </c>
      <c r="AJ16" s="14">
        <f t="shared" si="3"/>
        <v>1</v>
      </c>
      <c r="AK16" s="14">
        <f t="shared" si="3"/>
        <v>1</v>
      </c>
      <c r="AL16" s="14">
        <f t="shared" si="3"/>
        <v>1</v>
      </c>
      <c r="AM16" s="14">
        <f t="shared" si="3"/>
        <v>1</v>
      </c>
      <c r="AN16" s="14">
        <f t="shared" si="3"/>
        <v>1</v>
      </c>
      <c r="AO16" s="14">
        <f t="shared" si="3"/>
        <v>1</v>
      </c>
      <c r="AP16" s="14">
        <f t="shared" si="3"/>
        <v>1</v>
      </c>
      <c r="AQ16" s="14">
        <f t="shared" si="3"/>
        <v>1</v>
      </c>
      <c r="AR16" s="14">
        <f t="shared" si="3"/>
        <v>1</v>
      </c>
    </row>
    <row r="17" spans="1:44" s="14" customFormat="1" x14ac:dyDescent="0.25">
      <c r="A17" s="7" t="s">
        <v>14</v>
      </c>
      <c r="B17" s="14">
        <f t="shared" ref="B17:K17" si="4">B5/B$4</f>
        <v>0.115003255376393</v>
      </c>
      <c r="C17" s="14">
        <f t="shared" si="4"/>
        <v>9.1778517384079675E-2</v>
      </c>
      <c r="D17" s="14">
        <f t="shared" si="4"/>
        <v>6.669017992760147E-2</v>
      </c>
      <c r="E17" s="14">
        <f t="shared" si="4"/>
        <v>5.260184726912049E-2</v>
      </c>
      <c r="F17" s="14">
        <f t="shared" si="4"/>
        <v>5.14232574023454E-2</v>
      </c>
      <c r="G17" s="14">
        <f t="shared" si="4"/>
        <v>3.3932896413006459E-2</v>
      </c>
      <c r="H17" s="14">
        <f t="shared" si="4"/>
        <v>4.7416164604098386E-2</v>
      </c>
      <c r="I17" s="14">
        <f t="shared" si="4"/>
        <v>4.0032353846343766E-2</v>
      </c>
      <c r="J17" s="14">
        <f t="shared" si="4"/>
        <v>3.3317143627017883E-2</v>
      </c>
      <c r="K17" s="14">
        <f t="shared" si="4"/>
        <v>2.8554136130961832E-2</v>
      </c>
      <c r="M17" s="14">
        <f t="shared" ref="M17:V17" si="5">M5/M$4</f>
        <v>0.21531675311483892</v>
      </c>
      <c r="N17" s="14">
        <f t="shared" si="5"/>
        <v>0.19986906377200175</v>
      </c>
      <c r="O17" s="14">
        <f t="shared" si="5"/>
        <v>0.18705736306596094</v>
      </c>
      <c r="P17" s="14">
        <f t="shared" si="5"/>
        <v>0.15980661439616639</v>
      </c>
      <c r="Q17" s="14">
        <f t="shared" si="5"/>
        <v>0.16870556249194102</v>
      </c>
      <c r="R17" s="14">
        <f t="shared" si="5"/>
        <v>0.16526428185724415</v>
      </c>
      <c r="S17" s="14">
        <f t="shared" si="5"/>
        <v>0.15281214748105312</v>
      </c>
      <c r="T17" s="14">
        <f t="shared" si="5"/>
        <v>0.17052902466547848</v>
      </c>
      <c r="U17" s="14">
        <f t="shared" si="5"/>
        <v>0.2091319960289568</v>
      </c>
      <c r="V17" s="14">
        <f t="shared" si="5"/>
        <v>0.20106900268775976</v>
      </c>
      <c r="X17" s="14">
        <f t="shared" ref="X17:AG17" si="6">X5/X$4</f>
        <v>7.5576603425765478E-3</v>
      </c>
      <c r="Y17" s="14">
        <f t="shared" si="6"/>
        <v>2.7436321790770771E-3</v>
      </c>
      <c r="Z17" s="14">
        <f t="shared" si="6"/>
        <v>4.6255071070842554E-4</v>
      </c>
      <c r="AA17" s="14">
        <f t="shared" si="6"/>
        <v>-1.156622064416972E-2</v>
      </c>
      <c r="AB17" s="14">
        <f t="shared" si="6"/>
        <v>-1.7552467263157276E-2</v>
      </c>
      <c r="AC17" s="14">
        <f t="shared" si="6"/>
        <v>-2.8871029228600097E-2</v>
      </c>
      <c r="AD17" s="14">
        <f t="shared" si="6"/>
        <v>-7.4314062266493841E-2</v>
      </c>
      <c r="AE17" s="14">
        <f t="shared" si="6"/>
        <v>-4.9508515509674632E-2</v>
      </c>
      <c r="AF17" s="14">
        <f t="shared" si="6"/>
        <v>-6.5177592870594769E-2</v>
      </c>
      <c r="AG17" s="14">
        <f t="shared" si="6"/>
        <v>-6.2697754640016493E-2</v>
      </c>
      <c r="AI17" s="14">
        <f t="shared" ref="AI17:AR17" si="7">AI5/AI$4</f>
        <v>0.14919768163778716</v>
      </c>
      <c r="AJ17" s="14">
        <f t="shared" si="7"/>
        <v>0.1254094187511289</v>
      </c>
      <c r="AK17" s="14">
        <f t="shared" si="7"/>
        <v>9.8220739972819382E-2</v>
      </c>
      <c r="AL17" s="14">
        <f t="shared" si="7"/>
        <v>8.1807487102262835E-2</v>
      </c>
      <c r="AM17" s="14">
        <f t="shared" si="7"/>
        <v>8.3118250105639988E-2</v>
      </c>
      <c r="AN17" s="14">
        <f t="shared" si="7"/>
        <v>6.6034363946352884E-2</v>
      </c>
      <c r="AO17" s="14">
        <f t="shared" si="7"/>
        <v>8.4193117987086785E-2</v>
      </c>
      <c r="AP17" s="14">
        <f t="shared" si="7"/>
        <v>7.7776540758173404E-2</v>
      </c>
      <c r="AQ17" s="14">
        <f t="shared" si="7"/>
        <v>7.9767349217436612E-2</v>
      </c>
      <c r="AR17" s="14">
        <f t="shared" si="7"/>
        <v>7.2896335741366045E-2</v>
      </c>
    </row>
    <row r="18" spans="1:44" s="14" customFormat="1" x14ac:dyDescent="0.25">
      <c r="A18" s="7" t="s">
        <v>15</v>
      </c>
      <c r="B18" s="14">
        <f t="shared" ref="B18:K18" si="8">B6/B$4</f>
        <v>3.5908138170463844E-2</v>
      </c>
      <c r="C18" s="14">
        <f t="shared" si="8"/>
        <v>2.4639677304723311E-2</v>
      </c>
      <c r="D18" s="14">
        <f t="shared" si="8"/>
        <v>2.1171758184724693E-2</v>
      </c>
      <c r="E18" s="14">
        <f t="shared" si="8"/>
        <v>1.4485495706631555E-2</v>
      </c>
      <c r="F18" s="14">
        <f t="shared" si="8"/>
        <v>1.4522162601674138E-2</v>
      </c>
      <c r="G18" s="14">
        <f t="shared" si="8"/>
        <v>1.0590074456063416E-2</v>
      </c>
      <c r="H18" s="14">
        <f t="shared" si="8"/>
        <v>2.0863261786369866E-2</v>
      </c>
      <c r="I18" s="14">
        <f t="shared" si="8"/>
        <v>1.5145229142936853E-2</v>
      </c>
      <c r="J18" s="14">
        <f t="shared" si="8"/>
        <v>1.2409460051291206E-2</v>
      </c>
      <c r="K18" s="14">
        <f t="shared" si="8"/>
        <v>9.3591235589493647E-3</v>
      </c>
      <c r="M18" s="14">
        <f t="shared" ref="M18:V18" si="9">M6/M$4</f>
        <v>0.20171879325524475</v>
      </c>
      <c r="N18" s="14">
        <f t="shared" si="9"/>
        <v>0.18412053558374547</v>
      </c>
      <c r="O18" s="14">
        <f t="shared" si="9"/>
        <v>0.1727149206315596</v>
      </c>
      <c r="P18" s="14">
        <f t="shared" si="9"/>
        <v>0.14903111713363681</v>
      </c>
      <c r="Q18" s="14">
        <f t="shared" si="9"/>
        <v>0.15774703778989668</v>
      </c>
      <c r="R18" s="14">
        <f t="shared" si="9"/>
        <v>0.15512528014179211</v>
      </c>
      <c r="S18" s="14">
        <f t="shared" si="9"/>
        <v>0.14192808106632804</v>
      </c>
      <c r="T18" s="14">
        <f t="shared" si="9"/>
        <v>0.15872114532963572</v>
      </c>
      <c r="U18" s="14">
        <f t="shared" si="9"/>
        <v>0.19616034253032949</v>
      </c>
      <c r="V18" s="14">
        <f t="shared" si="9"/>
        <v>0.18907785233165056</v>
      </c>
      <c r="X18" s="14">
        <f t="shared" ref="X18:AG18" si="10">X6/X$4</f>
        <v>-0.14169133647833224</v>
      </c>
      <c r="Y18" s="14">
        <f t="shared" si="10"/>
        <v>-0.10672574163125353</v>
      </c>
      <c r="Z18" s="14">
        <f t="shared" si="10"/>
        <v>-6.2209310568440458E-2</v>
      </c>
      <c r="AA18" s="14">
        <f t="shared" si="10"/>
        <v>-6.6047607480211878E-2</v>
      </c>
      <c r="AB18" s="14">
        <f t="shared" si="10"/>
        <v>-6.9710830164684934E-2</v>
      </c>
      <c r="AC18" s="14">
        <f t="shared" si="10"/>
        <v>-5.8528044413816337E-2</v>
      </c>
      <c r="AD18" s="14">
        <f t="shared" si="10"/>
        <v>-0.11896415397198649</v>
      </c>
      <c r="AE18" s="14">
        <f t="shared" si="10"/>
        <v>-8.3370022420544324E-2</v>
      </c>
      <c r="AF18" s="14">
        <f t="shared" si="10"/>
        <v>-9.0531187474896246E-2</v>
      </c>
      <c r="AG18" s="14">
        <f t="shared" si="10"/>
        <v>-8.5703256482751344E-2</v>
      </c>
      <c r="AI18" s="14">
        <f t="shared" ref="AI18:AR18" si="11">AI6/AI$4</f>
        <v>9.24289488935955E-2</v>
      </c>
      <c r="AJ18" s="14">
        <f t="shared" si="11"/>
        <v>7.425997430521529E-2</v>
      </c>
      <c r="AK18" s="14">
        <f t="shared" si="11"/>
        <v>6.0868963505876519E-2</v>
      </c>
      <c r="AL18" s="14">
        <f t="shared" si="11"/>
        <v>5.1139564978259056E-2</v>
      </c>
      <c r="AM18" s="14">
        <f t="shared" si="11"/>
        <v>5.3228013160742854E-2</v>
      </c>
      <c r="AN18" s="14">
        <f t="shared" si="11"/>
        <v>4.5918965543685325E-2</v>
      </c>
      <c r="AO18" s="14">
        <f t="shared" si="11"/>
        <v>6.3107710705992512E-2</v>
      </c>
      <c r="AP18" s="14">
        <f t="shared" si="11"/>
        <v>5.6672389817393976E-2</v>
      </c>
      <c r="AQ18" s="14">
        <f t="shared" si="11"/>
        <v>6.0956361248576341E-2</v>
      </c>
      <c r="AR18" s="14">
        <f t="shared" si="11"/>
        <v>5.5552961249705705E-2</v>
      </c>
    </row>
    <row r="19" spans="1:44" s="14" customFormat="1" x14ac:dyDescent="0.25">
      <c r="A19" s="7" t="s">
        <v>20</v>
      </c>
      <c r="B19" s="14">
        <f t="shared" ref="B19:K19" si="12">B7/B$4</f>
        <v>0.8127246621988351</v>
      </c>
      <c r="C19" s="14">
        <f t="shared" si="12"/>
        <v>0.85593487386775502</v>
      </c>
      <c r="D19" s="14">
        <f t="shared" si="12"/>
        <v>0.8836462374146592</v>
      </c>
      <c r="E19" s="14">
        <f t="shared" si="12"/>
        <v>0.91411637512840682</v>
      </c>
      <c r="F19" s="14">
        <f t="shared" si="12"/>
        <v>0.88474780788647112</v>
      </c>
      <c r="G19" s="14">
        <f t="shared" si="12"/>
        <v>0.93130115235618993</v>
      </c>
      <c r="H19" s="14">
        <f t="shared" si="12"/>
        <v>0.90429355572506953</v>
      </c>
      <c r="I19" s="14">
        <f t="shared" si="12"/>
        <v>0.91612051075295287</v>
      </c>
      <c r="J19" s="14">
        <f t="shared" si="12"/>
        <v>0.94368281855014835</v>
      </c>
      <c r="K19" s="14">
        <f t="shared" si="12"/>
        <v>0.9495723955802885</v>
      </c>
      <c r="M19" s="14">
        <f t="shared" ref="M19:V19" si="13">M7/M$4</f>
        <v>6.8530262266287389E-2</v>
      </c>
      <c r="N19" s="14">
        <f t="shared" si="13"/>
        <v>3.7781612265354203E-2</v>
      </c>
      <c r="O19" s="14">
        <f t="shared" si="13"/>
        <v>4.4727002323611618E-2</v>
      </c>
      <c r="P19" s="14">
        <f t="shared" si="13"/>
        <v>0.11386078980590693</v>
      </c>
      <c r="Q19" s="14">
        <f t="shared" si="13"/>
        <v>7.3385554225488231E-2</v>
      </c>
      <c r="R19" s="14">
        <f t="shared" si="13"/>
        <v>6.5363004875906489E-2</v>
      </c>
      <c r="S19" s="14">
        <f t="shared" si="13"/>
        <v>0.15306645848623215</v>
      </c>
      <c r="T19" s="14">
        <f t="shared" si="13"/>
        <v>0.15508603439114718</v>
      </c>
      <c r="U19" s="14">
        <f t="shared" si="13"/>
        <v>0.10450009132723787</v>
      </c>
      <c r="V19" s="14">
        <f t="shared" si="13"/>
        <v>8.6582172918482178E-2</v>
      </c>
      <c r="X19" s="14">
        <f t="shared" ref="X19:AG19" si="14">X7/X$4</f>
        <v>1.6098298566570393</v>
      </c>
      <c r="Y19" s="14">
        <f t="shared" si="14"/>
        <v>1.5298530300905986</v>
      </c>
      <c r="Z19" s="14">
        <f t="shared" si="14"/>
        <v>1.3452307872554978</v>
      </c>
      <c r="AA19" s="14">
        <f t="shared" si="14"/>
        <v>1.3931142417634723</v>
      </c>
      <c r="AB19" s="14">
        <f t="shared" si="14"/>
        <v>1.3619237925309478</v>
      </c>
      <c r="AC19" s="14">
        <f t="shared" si="14"/>
        <v>1.3454010633608862</v>
      </c>
      <c r="AD19" s="14">
        <f t="shared" si="14"/>
        <v>1.7719456472187329</v>
      </c>
      <c r="AE19" s="14">
        <f t="shared" si="14"/>
        <v>1.438307691434243</v>
      </c>
      <c r="AF19" s="14">
        <f t="shared" si="14"/>
        <v>1.4138085244387881</v>
      </c>
      <c r="AG19" s="14">
        <f t="shared" si="14"/>
        <v>1.4060518347527398</v>
      </c>
      <c r="AI19" s="14">
        <f t="shared" ref="AI19:AR19" si="15">AI7/AI$4</f>
        <v>0.55904693082327872</v>
      </c>
      <c r="AJ19" s="14">
        <f t="shared" si="15"/>
        <v>0.60137762937634887</v>
      </c>
      <c r="AK19" s="14">
        <f t="shared" si="15"/>
        <v>0.66388872024553991</v>
      </c>
      <c r="AL19" s="14">
        <f t="shared" si="15"/>
        <v>0.69610390212250173</v>
      </c>
      <c r="AM19" s="14">
        <f t="shared" si="15"/>
        <v>0.66548096545983082</v>
      </c>
      <c r="AN19" s="14">
        <f t="shared" si="15"/>
        <v>0.71963898772436052</v>
      </c>
      <c r="AO19" s="14">
        <f t="shared" si="15"/>
        <v>0.64215980848875653</v>
      </c>
      <c r="AP19" s="14">
        <f t="shared" si="15"/>
        <v>0.69600280704572159</v>
      </c>
      <c r="AQ19" s="14">
        <f t="shared" si="15"/>
        <v>0.72197111629692867</v>
      </c>
      <c r="AR19" s="14">
        <f t="shared" si="15"/>
        <v>0.72775449965710903</v>
      </c>
    </row>
    <row r="20" spans="1:44" s="14" customFormat="1" x14ac:dyDescent="0.25">
      <c r="A20" s="7" t="s">
        <v>16</v>
      </c>
      <c r="B20" s="14">
        <f t="shared" ref="B20:K20" si="16">B8/B$4</f>
        <v>0.7850236490260607</v>
      </c>
      <c r="C20" s="14">
        <f t="shared" si="16"/>
        <v>0.81906937473011854</v>
      </c>
      <c r="D20" s="14">
        <f t="shared" si="16"/>
        <v>0.8564048568917052</v>
      </c>
      <c r="E20" s="14">
        <f t="shared" si="16"/>
        <v>0.88694780523774253</v>
      </c>
      <c r="F20" s="14">
        <f t="shared" si="16"/>
        <v>0.84921217939235794</v>
      </c>
      <c r="G20" s="14">
        <f t="shared" si="16"/>
        <v>0.88285883311001812</v>
      </c>
      <c r="H20" s="14">
        <f t="shared" si="16"/>
        <v>0.86251878935237869</v>
      </c>
      <c r="I20" s="14">
        <f t="shared" si="16"/>
        <v>0.8519955406225268</v>
      </c>
      <c r="J20" s="14">
        <f t="shared" si="16"/>
        <v>0.88441653852012558</v>
      </c>
      <c r="K20" s="14">
        <f t="shared" si="16"/>
        <v>0.90305857685719815</v>
      </c>
      <c r="M20" s="14">
        <f t="shared" ref="M20:V20" si="17">M8/M$4</f>
        <v>5.9751142733136031E-2</v>
      </c>
      <c r="N20" s="14">
        <f t="shared" si="17"/>
        <v>2.8865924491225086E-2</v>
      </c>
      <c r="O20" s="14">
        <f t="shared" si="17"/>
        <v>3.7721175509418281E-2</v>
      </c>
      <c r="P20" s="14">
        <f t="shared" si="17"/>
        <v>0.10793369349716309</v>
      </c>
      <c r="Q20" s="14">
        <f t="shared" si="17"/>
        <v>6.4905282709927264E-2</v>
      </c>
      <c r="R20" s="14">
        <f t="shared" si="17"/>
        <v>5.2704282379349772E-2</v>
      </c>
      <c r="S20" s="14">
        <f t="shared" si="17"/>
        <v>0.14561993373958895</v>
      </c>
      <c r="T20" s="14">
        <f t="shared" si="17"/>
        <v>0.1447149557792492</v>
      </c>
      <c r="U20" s="14">
        <f t="shared" si="17"/>
        <v>9.3316021099946966E-2</v>
      </c>
      <c r="V20" s="14">
        <f t="shared" si="17"/>
        <v>7.7357735397004787E-2</v>
      </c>
      <c r="X20" s="14">
        <f t="shared" ref="X20:AG20" si="18">X8/X$4</f>
        <v>1.5618616394976503</v>
      </c>
      <c r="Y20" s="14">
        <f t="shared" si="18"/>
        <v>1.4699650897736896</v>
      </c>
      <c r="Z20" s="14">
        <f t="shared" si="18"/>
        <v>1.3068555352479727</v>
      </c>
      <c r="AA20" s="14">
        <f t="shared" si="18"/>
        <v>1.3532314581684144</v>
      </c>
      <c r="AB20" s="14">
        <f t="shared" si="18"/>
        <v>1.3104764469857937</v>
      </c>
      <c r="AC20" s="14">
        <f t="shared" si="18"/>
        <v>1.2798466856235147</v>
      </c>
      <c r="AD20" s="14">
        <f t="shared" si="18"/>
        <v>1.6905224566163839</v>
      </c>
      <c r="AE20" s="14">
        <f t="shared" si="18"/>
        <v>1.3372992502725209</v>
      </c>
      <c r="AF20" s="14">
        <f t="shared" si="18"/>
        <v>1.327605699969868</v>
      </c>
      <c r="AG20" s="14">
        <f t="shared" si="18"/>
        <v>1.339813764965138</v>
      </c>
      <c r="AI20" s="14">
        <f t="shared" ref="AI20:AR20" si="19">AI8/AI$4</f>
        <v>0.537795929975596</v>
      </c>
      <c r="AJ20" s="14">
        <f t="shared" si="19"/>
        <v>0.57320833338140265</v>
      </c>
      <c r="AK20" s="14">
        <f t="shared" si="19"/>
        <v>0.64194810629887855</v>
      </c>
      <c r="AL20" s="14">
        <f t="shared" si="19"/>
        <v>0.67472211619288636</v>
      </c>
      <c r="AM20" s="14">
        <f t="shared" si="19"/>
        <v>0.63725692025498848</v>
      </c>
      <c r="AN20" s="14">
        <f t="shared" si="19"/>
        <v>0.67994329035687029</v>
      </c>
      <c r="AO20" s="14">
        <f t="shared" si="19"/>
        <v>0.61236356451833818</v>
      </c>
      <c r="AP20" s="14">
        <f t="shared" si="19"/>
        <v>0.64742533644902345</v>
      </c>
      <c r="AQ20" s="14">
        <f t="shared" si="19"/>
        <v>0.67540813465191718</v>
      </c>
      <c r="AR20" s="14">
        <f t="shared" si="19"/>
        <v>0.69082532263819318</v>
      </c>
    </row>
    <row r="21" spans="1:44" s="14" customFormat="1" x14ac:dyDescent="0.25">
      <c r="A21" s="7" t="s">
        <v>21</v>
      </c>
      <c r="B21" s="14">
        <f t="shared" ref="B21:K21" si="20">B9/B$4</f>
        <v>6.865541331574028E-2</v>
      </c>
      <c r="C21" s="14">
        <f t="shared" si="20"/>
        <v>4.8833862323333914E-2</v>
      </c>
      <c r="D21" s="14">
        <f t="shared" si="20"/>
        <v>4.7262491314769658E-2</v>
      </c>
      <c r="E21" s="14">
        <f t="shared" si="20"/>
        <v>3.1075625862000727E-2</v>
      </c>
      <c r="F21" s="14">
        <f t="shared" si="20"/>
        <v>4.8468522298346084E-2</v>
      </c>
      <c r="G21" s="14">
        <f t="shared" si="20"/>
        <v>3.2713756447295281E-2</v>
      </c>
      <c r="H21" s="14">
        <f t="shared" si="20"/>
        <v>4.5234554561324677E-2</v>
      </c>
      <c r="I21" s="14">
        <f t="shared" si="20"/>
        <v>3.8578069181215355E-2</v>
      </c>
      <c r="J21" s="14">
        <f t="shared" si="20"/>
        <v>2.0810623074112859E-2</v>
      </c>
      <c r="K21" s="14">
        <f t="shared" si="20"/>
        <v>2.0091850872459741E-2</v>
      </c>
      <c r="M21" s="14">
        <f t="shared" ref="M21:V21" si="21">M9/M$4</f>
        <v>0.69584432684261488</v>
      </c>
      <c r="N21" s="14">
        <f t="shared" si="21"/>
        <v>0.74955910967155093</v>
      </c>
      <c r="O21" s="14">
        <f t="shared" si="21"/>
        <v>0.7535483228693759</v>
      </c>
      <c r="P21" s="14">
        <f t="shared" si="21"/>
        <v>0.7133176698719319</v>
      </c>
      <c r="Q21" s="14">
        <f t="shared" si="21"/>
        <v>0.74470944935496153</v>
      </c>
      <c r="R21" s="14">
        <f t="shared" si="21"/>
        <v>0.75608305901364581</v>
      </c>
      <c r="S21" s="14">
        <f t="shared" si="21"/>
        <v>0.68173821476315344</v>
      </c>
      <c r="T21" s="14">
        <f t="shared" si="21"/>
        <v>0.66275999939224739</v>
      </c>
      <c r="U21" s="14">
        <f t="shared" si="21"/>
        <v>0.66649389270273185</v>
      </c>
      <c r="V21" s="14">
        <f t="shared" si="21"/>
        <v>0.69985299928167333</v>
      </c>
      <c r="X21" s="14">
        <f t="shared" ref="X21:AG21" si="22">X9/X$4</f>
        <v>-0.60312542906117417</v>
      </c>
      <c r="Y21" s="14">
        <f t="shared" si="22"/>
        <v>-0.52835807575781935</v>
      </c>
      <c r="Z21" s="14">
        <f t="shared" si="22"/>
        <v>-0.34134539128040464</v>
      </c>
      <c r="AA21" s="14">
        <f t="shared" si="22"/>
        <v>-0.37728451507698113</v>
      </c>
      <c r="AB21" s="14">
        <f t="shared" si="22"/>
        <v>-0.36100264599788268</v>
      </c>
      <c r="AC21" s="14">
        <f t="shared" si="22"/>
        <v>-0.31320836823087078</v>
      </c>
      <c r="AD21" s="14">
        <f t="shared" si="22"/>
        <v>-0.68991428930673382</v>
      </c>
      <c r="AE21" s="14">
        <f t="shared" si="22"/>
        <v>-0.38970713010080571</v>
      </c>
      <c r="AF21" s="14">
        <f t="shared" si="22"/>
        <v>-0.34091310296011867</v>
      </c>
      <c r="AG21" s="14">
        <f t="shared" si="22"/>
        <v>-0.3394684079216429</v>
      </c>
      <c r="AI21" s="14">
        <f t="shared" ref="AI21:AR21" si="23">AI9/AI$4</f>
        <v>0.28244882635649732</v>
      </c>
      <c r="AJ21" s="14">
        <f t="shared" si="23"/>
        <v>0.26685497949295067</v>
      </c>
      <c r="AK21" s="14">
        <f t="shared" si="23"/>
        <v>0.23227627364546324</v>
      </c>
      <c r="AL21" s="14">
        <f t="shared" si="23"/>
        <v>0.21693784029848995</v>
      </c>
      <c r="AM21" s="14">
        <f t="shared" si="23"/>
        <v>0.23662436631877654</v>
      </c>
      <c r="AN21" s="14">
        <f t="shared" si="23"/>
        <v>0.20952766960602534</v>
      </c>
      <c r="AO21" s="14">
        <f t="shared" si="23"/>
        <v>0.26733661955817328</v>
      </c>
      <c r="AP21" s="14">
        <f t="shared" si="23"/>
        <v>0.21911324523581635</v>
      </c>
      <c r="AQ21" s="14">
        <f t="shared" si="23"/>
        <v>0.19139985493250367</v>
      </c>
      <c r="AR21" s="14">
        <f t="shared" si="23"/>
        <v>0.19481363069214339</v>
      </c>
    </row>
    <row r="22" spans="1:44" s="14" customFormat="1" x14ac:dyDescent="0.25">
      <c r="A22" s="7" t="s">
        <v>18</v>
      </c>
      <c r="B22" s="14">
        <f t="shared" ref="B22:K22" si="24">B10/B$4</f>
        <v>3.8251418111542338E-3</v>
      </c>
      <c r="C22" s="14">
        <f t="shared" si="24"/>
        <v>6.5761770615761434E-3</v>
      </c>
      <c r="D22" s="14">
        <f t="shared" si="24"/>
        <v>3.8419990802638546E-3</v>
      </c>
      <c r="E22" s="14">
        <f t="shared" si="24"/>
        <v>1.7208835775301126E-3</v>
      </c>
      <c r="F22" s="14">
        <f t="shared" si="24"/>
        <v>1.7889805401532555E-2</v>
      </c>
      <c r="G22" s="14">
        <f t="shared" si="24"/>
        <v>1.2351441031553213E-2</v>
      </c>
      <c r="H22" s="14">
        <f t="shared" si="24"/>
        <v>2.2268130548581809E-2</v>
      </c>
      <c r="I22" s="14">
        <f t="shared" si="24"/>
        <v>1.8560127313388027E-2</v>
      </c>
      <c r="J22" s="14">
        <f t="shared" si="24"/>
        <v>4.41741409206134E-3</v>
      </c>
      <c r="K22" s="14">
        <f t="shared" si="24"/>
        <v>3.529155582317639E-3</v>
      </c>
      <c r="M22" s="14">
        <f t="shared" ref="M22:V22" si="25">M10/M$4</f>
        <v>0.39797222798281184</v>
      </c>
      <c r="N22" s="14">
        <f t="shared" si="25"/>
        <v>0.46514593518197578</v>
      </c>
      <c r="O22" s="14">
        <f t="shared" si="25"/>
        <v>0.44796280393484439</v>
      </c>
      <c r="P22" s="14">
        <f t="shared" si="25"/>
        <v>0.41993861256566528</v>
      </c>
      <c r="Q22" s="14">
        <f t="shared" si="25"/>
        <v>0.42901199016190489</v>
      </c>
      <c r="R22" s="14">
        <f t="shared" si="25"/>
        <v>0.4439775883492601</v>
      </c>
      <c r="S22" s="14">
        <f t="shared" si="25"/>
        <v>0.37856699912235653</v>
      </c>
      <c r="T22" s="14">
        <f t="shared" si="25"/>
        <v>0.35471000925551333</v>
      </c>
      <c r="U22" s="14">
        <f t="shared" si="25"/>
        <v>0.33261133873436832</v>
      </c>
      <c r="V22" s="14">
        <f t="shared" si="25"/>
        <v>0.34068360505777273</v>
      </c>
      <c r="X22" s="14">
        <f t="shared" ref="X22:AG22" si="26">X10/X$4</f>
        <v>-0.41834504624249153</v>
      </c>
      <c r="Y22" s="14">
        <f t="shared" si="26"/>
        <v>-0.37115071152502588</v>
      </c>
      <c r="Z22" s="14">
        <f t="shared" si="26"/>
        <v>-0.24051918994588115</v>
      </c>
      <c r="AA22" s="14">
        <f t="shared" si="26"/>
        <v>-0.24860589157837007</v>
      </c>
      <c r="AB22" s="14">
        <f t="shared" si="26"/>
        <v>-0.22389816592328263</v>
      </c>
      <c r="AC22" s="14">
        <f t="shared" si="26"/>
        <v>-0.19405631420090919</v>
      </c>
      <c r="AD22" s="14">
        <f t="shared" si="26"/>
        <v>-0.38924985069987111</v>
      </c>
      <c r="AE22" s="14">
        <f t="shared" si="26"/>
        <v>-0.21209060480174433</v>
      </c>
      <c r="AF22" s="14">
        <f t="shared" si="26"/>
        <v>-0.17944290081387593</v>
      </c>
      <c r="AG22" s="14">
        <f t="shared" si="26"/>
        <v>-0.17480898773563416</v>
      </c>
      <c r="AI22" s="14">
        <f t="shared" ref="AI22:AR22" si="27">AI10/AI$4</f>
        <v>0.1381802762456173</v>
      </c>
      <c r="AJ22" s="14">
        <f t="shared" si="27"/>
        <v>0.14925391179992165</v>
      </c>
      <c r="AK22" s="14">
        <f t="shared" si="27"/>
        <v>0.12018083280291796</v>
      </c>
      <c r="AL22" s="14">
        <f t="shared" si="27"/>
        <v>0.1156553353000669</v>
      </c>
      <c r="AM22" s="14">
        <f t="shared" si="27"/>
        <v>0.12899364699288016</v>
      </c>
      <c r="AN22" s="14">
        <f t="shared" si="27"/>
        <v>0.11785427044125173</v>
      </c>
      <c r="AO22" s="14">
        <f t="shared" si="27"/>
        <v>0.14659532521260518</v>
      </c>
      <c r="AP22" s="14">
        <f t="shared" si="27"/>
        <v>0.11578639289374064</v>
      </c>
      <c r="AQ22" s="14">
        <f t="shared" si="27"/>
        <v>9.1126102606669604E-2</v>
      </c>
      <c r="AR22" s="14">
        <f t="shared" si="27"/>
        <v>9.0189338536778865E-2</v>
      </c>
    </row>
    <row r="23" spans="1:44" s="14" customFormat="1" x14ac:dyDescent="0.25">
      <c r="A23" s="7" t="s">
        <v>22</v>
      </c>
      <c r="B23" s="14">
        <f t="shared" ref="B23:K23" si="28">B11/B$4</f>
        <v>2.0164933129566663E-4</v>
      </c>
      <c r="C23" s="14">
        <f t="shared" si="28"/>
        <v>1.7939882636285661E-4</v>
      </c>
      <c r="D23" s="14">
        <f t="shared" si="28"/>
        <v>1.1616294390984834E-4</v>
      </c>
      <c r="E23" s="14">
        <f t="shared" si="28"/>
        <v>7.0509688136490022E-5</v>
      </c>
      <c r="F23" s="14">
        <f t="shared" si="28"/>
        <v>8.3130823514656924E-5</v>
      </c>
      <c r="G23" s="14">
        <f t="shared" si="28"/>
        <v>6.9438046751874339E-5</v>
      </c>
      <c r="H23" s="14">
        <f t="shared" si="28"/>
        <v>8.6598842837549265E-5</v>
      </c>
      <c r="I23" s="14">
        <f t="shared" si="28"/>
        <v>8.2385074602378628E-5</v>
      </c>
      <c r="J23" s="14">
        <f t="shared" si="28"/>
        <v>3.2208974199535265E-5</v>
      </c>
      <c r="K23" s="14">
        <f t="shared" si="28"/>
        <v>2.2348149919649046E-5</v>
      </c>
      <c r="M23" s="14">
        <f t="shared" ref="M23:V23" si="29">M11/M$4</f>
        <v>1.7000868103220625E-2</v>
      </c>
      <c r="N23" s="14">
        <f t="shared" si="29"/>
        <v>1.6274360121499212E-2</v>
      </c>
      <c r="O23" s="14">
        <f t="shared" si="29"/>
        <v>1.6098459447624835E-2</v>
      </c>
      <c r="P23" s="14">
        <f t="shared" si="29"/>
        <v>1.328227218496552E-2</v>
      </c>
      <c r="Q23" s="14">
        <f t="shared" si="29"/>
        <v>1.5195674858225931E-2</v>
      </c>
      <c r="R23" s="14">
        <f t="shared" si="29"/>
        <v>1.3647865613301563E-2</v>
      </c>
      <c r="S23" s="14">
        <f t="shared" si="29"/>
        <v>1.3354607057740962E-2</v>
      </c>
      <c r="T23" s="14">
        <f t="shared" si="29"/>
        <v>1.4368938988949706E-2</v>
      </c>
      <c r="U23" s="14">
        <f t="shared" si="29"/>
        <v>1.4969108786005041E-2</v>
      </c>
      <c r="V23" s="14">
        <f t="shared" si="29"/>
        <v>1.5735139922174374E-2</v>
      </c>
      <c r="X23" s="14">
        <f t="shared" ref="X23:AG23" si="30">X11/X$4</f>
        <v>-1.7791961675660134E-2</v>
      </c>
      <c r="Y23" s="14">
        <f t="shared" si="30"/>
        <v>-1.3078125343683789E-2</v>
      </c>
      <c r="Z23" s="14">
        <f t="shared" si="30"/>
        <v>-8.6775097107521307E-3</v>
      </c>
      <c r="AA23" s="14">
        <f t="shared" si="30"/>
        <v>-7.8374714200740159E-3</v>
      </c>
      <c r="AB23" s="14">
        <f t="shared" si="30"/>
        <v>-8.8048141698686931E-3</v>
      </c>
      <c r="AC23" s="14">
        <f t="shared" si="30"/>
        <v>-6.4238959901574575E-3</v>
      </c>
      <c r="AD23" s="14">
        <f t="shared" si="30"/>
        <v>-1.523768208356791E-2</v>
      </c>
      <c r="AE23" s="14">
        <f t="shared" si="30"/>
        <v>-9.7203972459157448E-3</v>
      </c>
      <c r="AF23" s="14">
        <f t="shared" si="30"/>
        <v>-8.3357189394879117E-3</v>
      </c>
      <c r="AG23" s="14">
        <f t="shared" si="30"/>
        <v>-8.288946911928545E-3</v>
      </c>
      <c r="AI23" s="14">
        <f t="shared" ref="AI23:AR23" si="31">AI11/AI$4</f>
        <v>5.9280935336839743E-3</v>
      </c>
      <c r="AJ23" s="14">
        <f t="shared" si="31"/>
        <v>5.1871268276683291E-3</v>
      </c>
      <c r="AK23" s="14">
        <f t="shared" si="31"/>
        <v>4.3027754942060875E-3</v>
      </c>
      <c r="AL23" s="14">
        <f t="shared" si="31"/>
        <v>3.6697710585393067E-3</v>
      </c>
      <c r="AM23" s="14">
        <f t="shared" si="31"/>
        <v>4.1672249461742949E-3</v>
      </c>
      <c r="AN23" s="14">
        <f t="shared" si="31"/>
        <v>3.3884272602370652E-3</v>
      </c>
      <c r="AO23" s="14">
        <f t="shared" si="31"/>
        <v>4.7163475892796087E-3</v>
      </c>
      <c r="AP23" s="14">
        <f t="shared" si="31"/>
        <v>4.2145545612586547E-3</v>
      </c>
      <c r="AQ23" s="14">
        <f t="shared" si="31"/>
        <v>3.9785312425575682E-3</v>
      </c>
      <c r="AR23" s="14">
        <f t="shared" si="31"/>
        <v>4.0610710907778794E-3</v>
      </c>
    </row>
    <row r="24" spans="1:44" s="14" customFormat="1" x14ac:dyDescent="0.25">
      <c r="A24" s="7" t="s">
        <v>19</v>
      </c>
      <c r="B24" s="14">
        <f t="shared" ref="B24:K24" si="32">B12/B$4</f>
        <v>2.0490928960817406E-4</v>
      </c>
      <c r="C24" s="14">
        <f t="shared" si="32"/>
        <v>1.449603541541309E-4</v>
      </c>
      <c r="D24" s="14">
        <f t="shared" si="32"/>
        <v>1.0491338406456072E-4</v>
      </c>
      <c r="E24" s="14">
        <f t="shared" si="32"/>
        <v>8.0483703331360121E-5</v>
      </c>
      <c r="F24" s="14">
        <f t="shared" si="32"/>
        <v>7.4212738689030504E-5</v>
      </c>
      <c r="G24" s="14">
        <f t="shared" si="32"/>
        <v>4.5293517923262588E-5</v>
      </c>
      <c r="H24" s="14">
        <f t="shared" si="32"/>
        <v>6.7863023866900532E-5</v>
      </c>
      <c r="I24" s="14">
        <f t="shared" si="32"/>
        <v>5.181875160903272E-5</v>
      </c>
      <c r="J24" s="14">
        <f t="shared" si="32"/>
        <v>4.0472612653811019E-5</v>
      </c>
      <c r="K24" s="14">
        <f t="shared" si="32"/>
        <v>3.2592919437528963E-5</v>
      </c>
      <c r="M24" s="14">
        <f t="shared" ref="M24:V24" si="33">M12/M$4</f>
        <v>9.7926016253029949E-3</v>
      </c>
      <c r="N24" s="14">
        <f t="shared" si="33"/>
        <v>8.8156436227821745E-3</v>
      </c>
      <c r="O24" s="14">
        <f t="shared" si="33"/>
        <v>8.6609417497416404E-3</v>
      </c>
      <c r="P24" s="14">
        <f t="shared" si="33"/>
        <v>7.2193511865589451E-3</v>
      </c>
      <c r="Q24" s="14">
        <f t="shared" si="33"/>
        <v>8.7052871263252497E-3</v>
      </c>
      <c r="R24" s="14">
        <f t="shared" si="33"/>
        <v>8.6714346397297731E-3</v>
      </c>
      <c r="S24" s="14">
        <f t="shared" si="33"/>
        <v>7.8071641242614077E-3</v>
      </c>
      <c r="T24" s="14">
        <f t="shared" si="33"/>
        <v>7.7038612839789638E-3</v>
      </c>
      <c r="U24" s="14">
        <f t="shared" si="33"/>
        <v>7.8499728684092371E-3</v>
      </c>
      <c r="V24" s="14">
        <f t="shared" si="33"/>
        <v>1.1588467876926332E-2</v>
      </c>
      <c r="X24" s="14">
        <f t="shared" ref="X24:AG24" si="34">X12/X$4</f>
        <v>-1.0064449582673243E-2</v>
      </c>
      <c r="Y24" s="14">
        <f t="shared" si="34"/>
        <v>-6.9971377780974802E-3</v>
      </c>
      <c r="Z24" s="14">
        <f t="shared" si="34"/>
        <v>-4.6027275143681488E-3</v>
      </c>
      <c r="AA24" s="14">
        <f t="shared" si="34"/>
        <v>-4.1925290158218659E-3</v>
      </c>
      <c r="AB24" s="14">
        <f t="shared" si="34"/>
        <v>-5.0018693699826347E-3</v>
      </c>
      <c r="AC24" s="14">
        <f t="shared" si="34"/>
        <v>-4.0798097371396039E-3</v>
      </c>
      <c r="AD24" s="14">
        <f t="shared" si="34"/>
        <v>-8.8708730935306342E-3</v>
      </c>
      <c r="AE24" s="14">
        <f t="shared" si="34"/>
        <v>-5.1986641641372407E-3</v>
      </c>
      <c r="AF24" s="14">
        <f t="shared" si="34"/>
        <v>-4.3345540666063463E-3</v>
      </c>
      <c r="AG24" s="14">
        <f t="shared" si="34"/>
        <v>-6.0798973281010809E-3</v>
      </c>
      <c r="AI24" s="14">
        <f t="shared" ref="AI24:AR24" si="35">AI12/AI$4</f>
        <v>3.4731199091268365E-3</v>
      </c>
      <c r="AJ24" s="14">
        <f t="shared" si="35"/>
        <v>2.8427253626279623E-3</v>
      </c>
      <c r="AK24" s="14">
        <f t="shared" si="35"/>
        <v>2.3461917715671301E-3</v>
      </c>
      <c r="AL24" s="14">
        <f t="shared" si="35"/>
        <v>2.0253150584948233E-3</v>
      </c>
      <c r="AM24" s="14">
        <f t="shared" si="35"/>
        <v>2.4067200979939179E-3</v>
      </c>
      <c r="AN24" s="14">
        <f t="shared" si="35"/>
        <v>2.1537901900862987E-3</v>
      </c>
      <c r="AO24" s="14">
        <f t="shared" si="35"/>
        <v>2.7684205595218453E-3</v>
      </c>
      <c r="AP24" s="14">
        <f t="shared" si="35"/>
        <v>2.2650562371793635E-3</v>
      </c>
      <c r="AQ24" s="14">
        <f t="shared" si="35"/>
        <v>2.1037390971539944E-3</v>
      </c>
      <c r="AR24" s="14">
        <f t="shared" si="35"/>
        <v>3.0028465808466785E-3</v>
      </c>
    </row>
    <row r="26" spans="1:44" x14ac:dyDescent="0.25">
      <c r="B26" t="s">
        <v>1</v>
      </c>
      <c r="D26" t="s">
        <v>2</v>
      </c>
      <c r="F26" t="s">
        <v>4</v>
      </c>
    </row>
    <row r="27" spans="1:44" x14ac:dyDescent="0.25">
      <c r="B27" t="s">
        <v>60</v>
      </c>
      <c r="C27" t="s">
        <v>61</v>
      </c>
      <c r="D27" t="s">
        <v>60</v>
      </c>
      <c r="E27" t="s">
        <v>61</v>
      </c>
      <c r="F27" t="s">
        <v>60</v>
      </c>
      <c r="G27" t="s">
        <v>61</v>
      </c>
    </row>
    <row r="28" spans="1:44" ht="15.75" thickBot="1" x14ac:dyDescent="0.3">
      <c r="A28" s="7" t="s">
        <v>67</v>
      </c>
      <c r="B28" s="15">
        <f t="shared" ref="B28:B36" si="36">(K4-B4)/B4</f>
        <v>4.8248592476954437</v>
      </c>
      <c r="C28" s="14">
        <f t="shared" ref="C28:C36" si="37">(K4/B4)^(1/(K$3-B$3))-1</f>
        <v>0.21627481783598856</v>
      </c>
      <c r="D28" s="15">
        <f t="shared" ref="D28:D36" si="38">(V4-M4)/M4</f>
        <v>2.8965358114077233</v>
      </c>
      <c r="E28" s="14">
        <f t="shared" ref="E28:E36" si="39">(V4/M4)^(1/(V$3-M$3))-1</f>
        <v>0.16313724766606574</v>
      </c>
      <c r="F28" s="15">
        <f t="shared" ref="F28:F36" si="40">(AR4-AI4)/AI4</f>
        <v>4.1675407906899569</v>
      </c>
      <c r="G28" s="14">
        <f t="shared" ref="G28:G36" si="41">(AR4/AI4)^(1/(AR$3-AI$3))-1</f>
        <v>0.20020040274481055</v>
      </c>
      <c r="L28" t="s">
        <v>87</v>
      </c>
      <c r="M28" t="s">
        <v>88</v>
      </c>
      <c r="N28" t="s">
        <v>89</v>
      </c>
      <c r="O28" t="s">
        <v>90</v>
      </c>
    </row>
    <row r="29" spans="1:44" ht="15.75" thickBot="1" x14ac:dyDescent="0.3">
      <c r="A29" s="7" t="s">
        <v>14</v>
      </c>
      <c r="B29" s="15">
        <f t="shared" si="36"/>
        <v>0.44625318090368876</v>
      </c>
      <c r="C29" s="14">
        <f t="shared" si="37"/>
        <v>4.1849350306189637E-2</v>
      </c>
      <c r="D29" s="15">
        <f t="shared" si="38"/>
        <v>2.638697677737261</v>
      </c>
      <c r="E29" s="14">
        <f t="shared" si="39"/>
        <v>0.15432295028237086</v>
      </c>
      <c r="F29" s="15">
        <f t="shared" si="40"/>
        <v>1.5248032295156935</v>
      </c>
      <c r="G29" s="14">
        <f t="shared" si="41"/>
        <v>0.1083883402753425</v>
      </c>
      <c r="K29" s="54" t="s">
        <v>79</v>
      </c>
      <c r="L29" s="6">
        <f>V5/1000</f>
        <v>8.4787716870000001</v>
      </c>
      <c r="M29" s="6">
        <f>K5/1000</f>
        <v>3.4804470510000001</v>
      </c>
      <c r="N29" s="6">
        <f>AR5/1000</f>
        <v>11.959218737999999</v>
      </c>
      <c r="O29" s="6">
        <f>AG5/1000</f>
        <v>-4.9983246360000004</v>
      </c>
    </row>
    <row r="30" spans="1:44" ht="15.75" thickBot="1" x14ac:dyDescent="0.3">
      <c r="A30" s="7" t="s">
        <v>15</v>
      </c>
      <c r="B30" s="15">
        <f t="shared" si="36"/>
        <v>0.51819560106049045</v>
      </c>
      <c r="C30" s="14">
        <f t="shared" si="37"/>
        <v>4.7484307380213364E-2</v>
      </c>
      <c r="D30" s="15">
        <f t="shared" si="38"/>
        <v>2.6523548989413852</v>
      </c>
      <c r="E30" s="14">
        <f t="shared" si="39"/>
        <v>0.15480354371313099</v>
      </c>
      <c r="F30" s="15">
        <f t="shared" si="40"/>
        <v>2.1058688510236241</v>
      </c>
      <c r="G30" s="14">
        <f t="shared" si="41"/>
        <v>0.1341931305567956</v>
      </c>
      <c r="K30" s="55" t="s">
        <v>80</v>
      </c>
      <c r="L30" s="6">
        <f t="shared" ref="L30:L36" si="42">V6/1000</f>
        <v>7.9731232539999999</v>
      </c>
      <c r="M30" s="6">
        <f t="shared" ref="M30:M36" si="43">K6/1000</f>
        <v>1.1407781290000001</v>
      </c>
      <c r="N30" s="6">
        <f t="shared" ref="N30:N36" si="44">AR6/1000</f>
        <v>9.113901383</v>
      </c>
      <c r="O30" s="6">
        <f t="shared" ref="O30:O36" si="45">AG6/1000</f>
        <v>-6.8323451249999998</v>
      </c>
    </row>
    <row r="31" spans="1:44" ht="15.75" thickBot="1" x14ac:dyDescent="0.3">
      <c r="A31" s="7" t="s">
        <v>20</v>
      </c>
      <c r="B31" s="15">
        <f t="shared" si="36"/>
        <v>5.805657324077802</v>
      </c>
      <c r="C31" s="14">
        <f t="shared" si="37"/>
        <v>0.23748835195853535</v>
      </c>
      <c r="D31" s="15">
        <f t="shared" si="38"/>
        <v>3.9229424527144561</v>
      </c>
      <c r="E31" s="14">
        <f t="shared" si="39"/>
        <v>0.19375131258422207</v>
      </c>
      <c r="F31" s="15">
        <f t="shared" si="40"/>
        <v>5.7269863319848415</v>
      </c>
      <c r="G31" s="14">
        <f t="shared" si="41"/>
        <v>0.23589068968522464</v>
      </c>
      <c r="K31" s="55" t="s">
        <v>81</v>
      </c>
      <c r="L31" s="6">
        <f t="shared" si="42"/>
        <v>3.6510375370000006</v>
      </c>
      <c r="M31" s="6">
        <f t="shared" si="43"/>
        <v>115.74282719499998</v>
      </c>
      <c r="N31" s="6">
        <f t="shared" si="44"/>
        <v>119.39386473199997</v>
      </c>
      <c r="O31" s="6">
        <f t="shared" si="45"/>
        <v>112.09178965799998</v>
      </c>
    </row>
    <row r="32" spans="1:44" ht="15.75" thickBot="1" x14ac:dyDescent="0.3">
      <c r="A32" s="7" t="s">
        <v>16</v>
      </c>
      <c r="B32" s="15">
        <f t="shared" si="36"/>
        <v>5.7006759721740723</v>
      </c>
      <c r="C32" s="14">
        <f t="shared" si="37"/>
        <v>0.23535266781311592</v>
      </c>
      <c r="D32" s="15">
        <f t="shared" si="38"/>
        <v>4.0447099833735951</v>
      </c>
      <c r="E32" s="14">
        <f t="shared" si="39"/>
        <v>0.19699658549839061</v>
      </c>
      <c r="F32" s="15">
        <f t="shared" si="40"/>
        <v>5.637960302407655</v>
      </c>
      <c r="G32" s="14">
        <f t="shared" si="41"/>
        <v>0.23406257958826404</v>
      </c>
      <c r="K32" s="55" t="s">
        <v>82</v>
      </c>
      <c r="L32" s="6">
        <f t="shared" si="42"/>
        <v>3.2620571439999999</v>
      </c>
      <c r="M32" s="6">
        <f t="shared" si="43"/>
        <v>110.07328487500001</v>
      </c>
      <c r="N32" s="6">
        <f t="shared" si="44"/>
        <v>113.33534201900002</v>
      </c>
      <c r="O32" s="6">
        <f t="shared" si="45"/>
        <v>106.811227731</v>
      </c>
    </row>
    <row r="33" spans="1:15" ht="15.75" thickBot="1" x14ac:dyDescent="0.3">
      <c r="A33" s="7" t="s">
        <v>21</v>
      </c>
      <c r="B33" s="15">
        <f t="shared" si="36"/>
        <v>0.70463183754417102</v>
      </c>
      <c r="C33" s="14">
        <f t="shared" si="37"/>
        <v>6.1052157645668848E-2</v>
      </c>
      <c r="D33" s="15">
        <f t="shared" si="38"/>
        <v>2.9189832685650869</v>
      </c>
      <c r="E33" s="14">
        <f t="shared" si="39"/>
        <v>0.16387986925674336</v>
      </c>
      <c r="F33" s="15">
        <f t="shared" si="40"/>
        <v>2.5642115995675199</v>
      </c>
      <c r="G33" s="14">
        <f t="shared" si="41"/>
        <v>0.15167323915160158</v>
      </c>
      <c r="K33" s="55" t="s">
        <v>83</v>
      </c>
      <c r="L33" s="6">
        <f t="shared" si="42"/>
        <v>29.511728391999998</v>
      </c>
      <c r="M33" s="6">
        <f t="shared" si="43"/>
        <v>2.4489840209999998</v>
      </c>
      <c r="N33" s="6">
        <f t="shared" si="44"/>
        <v>31.960712412999996</v>
      </c>
      <c r="O33" s="6">
        <f t="shared" si="45"/>
        <v>-27.062744370999997</v>
      </c>
    </row>
    <row r="34" spans="1:15" ht="15.75" thickBot="1" x14ac:dyDescent="0.3">
      <c r="A34" s="7" t="s">
        <v>18</v>
      </c>
      <c r="B34" s="15">
        <f t="shared" si="36"/>
        <v>4.374136579792812</v>
      </c>
      <c r="C34" s="14">
        <f t="shared" si="37"/>
        <v>0.20543947966508713</v>
      </c>
      <c r="D34" s="15">
        <f t="shared" si="38"/>
        <v>2.3356243831276333</v>
      </c>
      <c r="E34" s="14">
        <f t="shared" si="39"/>
        <v>0.14322257899073665</v>
      </c>
      <c r="F34" s="15">
        <f t="shared" si="40"/>
        <v>2.3728191782286485</v>
      </c>
      <c r="G34" s="14">
        <f t="shared" si="41"/>
        <v>0.14463203234851885</v>
      </c>
      <c r="K34" s="55" t="s">
        <v>84</v>
      </c>
      <c r="L34" s="6">
        <f t="shared" si="42"/>
        <v>14.366105497000003</v>
      </c>
      <c r="M34" s="6">
        <f t="shared" si="43"/>
        <v>0.430166722</v>
      </c>
      <c r="N34" s="6">
        <f t="shared" si="44"/>
        <v>14.796272219000002</v>
      </c>
      <c r="O34" s="6">
        <f t="shared" si="45"/>
        <v>-13.935938775000002</v>
      </c>
    </row>
    <row r="35" spans="1:15" ht="15.75" thickBot="1" x14ac:dyDescent="0.3">
      <c r="A35" s="7" t="s">
        <v>22</v>
      </c>
      <c r="B35" s="15">
        <f t="shared" si="36"/>
        <v>-0.35444949461556008</v>
      </c>
      <c r="C35" s="14">
        <f t="shared" si="37"/>
        <v>-4.7464574983184682E-2</v>
      </c>
      <c r="D35" s="15">
        <f t="shared" si="38"/>
        <v>2.6064356144642282</v>
      </c>
      <c r="E35" s="14">
        <f t="shared" si="39"/>
        <v>0.15318125925897363</v>
      </c>
      <c r="F35" s="15">
        <f t="shared" si="40"/>
        <v>2.5400505063294765</v>
      </c>
      <c r="G35" s="14">
        <f t="shared" si="41"/>
        <v>0.15080317366927631</v>
      </c>
      <c r="K35" s="55" t="s">
        <v>85</v>
      </c>
      <c r="L35" s="6">
        <f t="shared" si="42"/>
        <v>0.66352673500000003</v>
      </c>
      <c r="M35" s="6">
        <f t="shared" si="43"/>
        <v>2.7240029999999996E-3</v>
      </c>
      <c r="N35" s="6">
        <f t="shared" si="44"/>
        <v>0.66625073800000012</v>
      </c>
      <c r="O35" s="6">
        <f t="shared" si="45"/>
        <v>-0.66080273199999995</v>
      </c>
    </row>
    <row r="36" spans="1:15" ht="15.75" thickBot="1" x14ac:dyDescent="0.3">
      <c r="A36" s="7" t="s">
        <v>19</v>
      </c>
      <c r="B36" s="15">
        <f t="shared" si="36"/>
        <v>-7.3496528351099918E-2</v>
      </c>
      <c r="C36" s="14">
        <f t="shared" si="37"/>
        <v>-8.4460727219543008E-3</v>
      </c>
      <c r="D36" s="15">
        <f t="shared" si="38"/>
        <v>3.6111219275086492</v>
      </c>
      <c r="E36" s="14">
        <f t="shared" si="39"/>
        <v>0.18510352405969055</v>
      </c>
      <c r="F36" s="15">
        <f t="shared" si="40"/>
        <v>3.467836585178607</v>
      </c>
      <c r="G36" s="14">
        <f t="shared" si="41"/>
        <v>0.18095413493308676</v>
      </c>
      <c r="K36" s="55" t="s">
        <v>86</v>
      </c>
      <c r="L36" s="6">
        <f t="shared" si="42"/>
        <v>0.48866792999999997</v>
      </c>
      <c r="M36" s="6">
        <f t="shared" si="43"/>
        <v>3.9727319999999997E-3</v>
      </c>
      <c r="N36" s="6">
        <f t="shared" si="44"/>
        <v>0.49264066199999995</v>
      </c>
      <c r="O36" s="6">
        <f t="shared" si="45"/>
        <v>-0.48469519799999994</v>
      </c>
    </row>
    <row r="38" spans="1:15" x14ac:dyDescent="0.25">
      <c r="A38" s="3" t="str">
        <f>A1</f>
        <v>ECCAS</v>
      </c>
    </row>
    <row r="39" spans="1:15" x14ac:dyDescent="0.25">
      <c r="A39" s="18"/>
      <c r="B39" s="64" t="s">
        <v>63</v>
      </c>
      <c r="C39" s="64"/>
      <c r="D39" s="64"/>
      <c r="E39" s="64"/>
      <c r="F39" s="64" t="s">
        <v>64</v>
      </c>
      <c r="G39" s="64"/>
      <c r="H39" s="64"/>
      <c r="I39" s="64"/>
      <c r="J39" s="64" t="s">
        <v>4</v>
      </c>
      <c r="K39" s="64"/>
      <c r="L39" s="64"/>
      <c r="M39" s="19" t="s">
        <v>3</v>
      </c>
    </row>
    <row r="40" spans="1:15" ht="38.25" x14ac:dyDescent="0.25">
      <c r="A40" s="29" t="s">
        <v>70</v>
      </c>
      <c r="B40" s="21">
        <v>2003</v>
      </c>
      <c r="C40" s="21">
        <v>2012</v>
      </c>
      <c r="D40" s="29" t="s">
        <v>94</v>
      </c>
      <c r="E40" s="21" t="s">
        <v>66</v>
      </c>
      <c r="F40" s="21">
        <v>2003</v>
      </c>
      <c r="G40" s="21">
        <v>2012</v>
      </c>
      <c r="H40" s="29" t="s">
        <v>94</v>
      </c>
      <c r="I40" s="21" t="s">
        <v>66</v>
      </c>
      <c r="J40" s="21">
        <v>2012</v>
      </c>
      <c r="K40" s="29" t="s">
        <v>95</v>
      </c>
      <c r="L40" s="21" t="s">
        <v>66</v>
      </c>
      <c r="M40" s="21">
        <v>2012</v>
      </c>
    </row>
    <row r="41" spans="1:15" x14ac:dyDescent="0.25">
      <c r="A41" s="22" t="s">
        <v>69</v>
      </c>
      <c r="B41" s="23">
        <f t="shared" ref="B41:B49" si="46">B4</f>
        <v>20925.727711999996</v>
      </c>
      <c r="C41" s="23">
        <f t="shared" ref="C41:C49" si="47">K4</f>
        <v>121889.418578</v>
      </c>
      <c r="D41" s="24"/>
      <c r="E41" s="25">
        <f t="shared" ref="E41:E49" si="48">C28</f>
        <v>0.21627481783598856</v>
      </c>
      <c r="F41" s="23">
        <f t="shared" ref="F41:F49" si="49">M4</f>
        <v>10822.040256</v>
      </c>
      <c r="G41" s="23">
        <f t="shared" ref="G41:G49" si="50">V4</f>
        <v>42168.467410000005</v>
      </c>
      <c r="H41" s="24"/>
      <c r="I41" s="25">
        <f t="shared" ref="I41:I49" si="51">E28</f>
        <v>0.16313724766606574</v>
      </c>
      <c r="J41" s="23">
        <f t="shared" ref="J41:J49" si="52">AR4</f>
        <v>164057.88598799999</v>
      </c>
      <c r="K41" s="24"/>
      <c r="L41" s="25">
        <f t="shared" ref="L41:L49" si="53">G28</f>
        <v>0.20020040274481055</v>
      </c>
      <c r="M41" s="23">
        <f t="shared" ref="M41:M49" si="54">AG4</f>
        <v>79720.951168</v>
      </c>
    </row>
    <row r="42" spans="1:15" x14ac:dyDescent="0.25">
      <c r="A42" s="28" t="s">
        <v>14</v>
      </c>
      <c r="B42" s="23">
        <f t="shared" si="46"/>
        <v>2406.5268079999996</v>
      </c>
      <c r="C42" s="23">
        <f t="shared" si="47"/>
        <v>3480.4470510000001</v>
      </c>
      <c r="D42" s="24">
        <f t="shared" ref="D42:D49" si="55">K17</f>
        <v>2.8554136130961832E-2</v>
      </c>
      <c r="E42" s="25">
        <f t="shared" si="48"/>
        <v>4.1849350306189637E-2</v>
      </c>
      <c r="F42" s="23">
        <f t="shared" si="49"/>
        <v>2330.1665700000003</v>
      </c>
      <c r="G42" s="23">
        <f t="shared" si="50"/>
        <v>8478.7716870000004</v>
      </c>
      <c r="H42" s="24">
        <f t="shared" ref="H42:H49" si="56">V17</f>
        <v>0.20106900268775976</v>
      </c>
      <c r="I42" s="25">
        <f t="shared" si="51"/>
        <v>0.15432295028237086</v>
      </c>
      <c r="J42" s="23">
        <f t="shared" si="52"/>
        <v>11959.218738</v>
      </c>
      <c r="K42" s="24">
        <f t="shared" ref="K42:K49" si="57">AR17</f>
        <v>7.2896335741366045E-2</v>
      </c>
      <c r="L42" s="25">
        <f t="shared" si="53"/>
        <v>0.1083883402753425</v>
      </c>
      <c r="M42" s="23">
        <f t="shared" si="54"/>
        <v>-4998.3246360000003</v>
      </c>
    </row>
    <row r="43" spans="1:15" x14ac:dyDescent="0.25">
      <c r="A43" s="28" t="s">
        <v>15</v>
      </c>
      <c r="B43" s="23">
        <f t="shared" si="46"/>
        <v>751.40392200000008</v>
      </c>
      <c r="C43" s="23">
        <f t="shared" si="47"/>
        <v>1140.778129</v>
      </c>
      <c r="D43" s="24">
        <f t="shared" si="55"/>
        <v>9.3591235589493647E-3</v>
      </c>
      <c r="E43" s="25">
        <f t="shared" si="48"/>
        <v>4.7484307380213364E-2</v>
      </c>
      <c r="F43" s="23">
        <f t="shared" si="49"/>
        <v>2183.0089010000002</v>
      </c>
      <c r="G43" s="23">
        <f t="shared" si="50"/>
        <v>7973.1232540000001</v>
      </c>
      <c r="H43" s="24">
        <f t="shared" si="56"/>
        <v>0.18907785233165056</v>
      </c>
      <c r="I43" s="25">
        <f t="shared" si="51"/>
        <v>0.15480354371313099</v>
      </c>
      <c r="J43" s="23">
        <f t="shared" si="52"/>
        <v>9113.9013830000004</v>
      </c>
      <c r="K43" s="24">
        <f t="shared" si="57"/>
        <v>5.5552961249705705E-2</v>
      </c>
      <c r="L43" s="25">
        <f t="shared" si="53"/>
        <v>0.1341931305567956</v>
      </c>
      <c r="M43" s="23">
        <f t="shared" si="54"/>
        <v>-6832.3451249999998</v>
      </c>
    </row>
    <row r="44" spans="1:15" x14ac:dyDescent="0.25">
      <c r="A44" s="28" t="s">
        <v>20</v>
      </c>
      <c r="B44" s="23">
        <f t="shared" si="46"/>
        <v>17006.854985999998</v>
      </c>
      <c r="C44" s="23">
        <f t="shared" si="47"/>
        <v>115742.82719499998</v>
      </c>
      <c r="D44" s="24">
        <f t="shared" si="55"/>
        <v>0.9495723955802885</v>
      </c>
      <c r="E44" s="25">
        <f t="shared" si="48"/>
        <v>0.23748835195853535</v>
      </c>
      <c r="F44" s="23">
        <f t="shared" si="49"/>
        <v>741.63725699999986</v>
      </c>
      <c r="G44" s="23">
        <f t="shared" si="50"/>
        <v>3651.0375370000006</v>
      </c>
      <c r="H44" s="24">
        <f t="shared" si="56"/>
        <v>8.6582172918482178E-2</v>
      </c>
      <c r="I44" s="25">
        <f t="shared" si="51"/>
        <v>0.19375131258422207</v>
      </c>
      <c r="J44" s="23">
        <f t="shared" si="52"/>
        <v>119393.86473199997</v>
      </c>
      <c r="K44" s="24">
        <f t="shared" si="57"/>
        <v>0.72775449965710903</v>
      </c>
      <c r="L44" s="25">
        <f t="shared" si="53"/>
        <v>0.23589068968522464</v>
      </c>
      <c r="M44" s="23">
        <f t="shared" si="54"/>
        <v>112091.78965799998</v>
      </c>
    </row>
    <row r="45" spans="1:15" x14ac:dyDescent="0.25">
      <c r="A45" s="28" t="s">
        <v>16</v>
      </c>
      <c r="B45" s="23">
        <f t="shared" si="46"/>
        <v>16427.191126999998</v>
      </c>
      <c r="C45" s="23">
        <f t="shared" si="47"/>
        <v>110073.28487500001</v>
      </c>
      <c r="D45" s="24">
        <f t="shared" si="55"/>
        <v>0.90305857685719815</v>
      </c>
      <c r="E45" s="25">
        <f t="shared" si="48"/>
        <v>0.23535266781311592</v>
      </c>
      <c r="F45" s="23">
        <f t="shared" si="49"/>
        <v>646.62927200000001</v>
      </c>
      <c r="G45" s="23">
        <f t="shared" si="50"/>
        <v>3262.0571439999999</v>
      </c>
      <c r="H45" s="24">
        <f t="shared" si="56"/>
        <v>7.7357735397004787E-2</v>
      </c>
      <c r="I45" s="25">
        <f t="shared" si="51"/>
        <v>0.19699658549839061</v>
      </c>
      <c r="J45" s="23">
        <f t="shared" si="52"/>
        <v>113335.34201900002</v>
      </c>
      <c r="K45" s="24">
        <f t="shared" si="57"/>
        <v>0.69082532263819318</v>
      </c>
      <c r="L45" s="25">
        <f t="shared" si="53"/>
        <v>0.23406257958826404</v>
      </c>
      <c r="M45" s="23">
        <f t="shared" si="54"/>
        <v>106811.22773100001</v>
      </c>
    </row>
    <row r="46" spans="1:15" x14ac:dyDescent="0.25">
      <c r="A46" s="28" t="s">
        <v>21</v>
      </c>
      <c r="B46" s="23">
        <f t="shared" si="46"/>
        <v>1436.6644849999998</v>
      </c>
      <c r="C46" s="23">
        <f t="shared" si="47"/>
        <v>2448.9840209999998</v>
      </c>
      <c r="D46" s="24">
        <f t="shared" si="55"/>
        <v>2.0091850872459741E-2</v>
      </c>
      <c r="E46" s="25">
        <f t="shared" si="48"/>
        <v>6.1052157645668848E-2</v>
      </c>
      <c r="F46" s="23">
        <f t="shared" si="49"/>
        <v>7530.4553169999999</v>
      </c>
      <c r="G46" s="23">
        <f t="shared" si="50"/>
        <v>29511.728391999997</v>
      </c>
      <c r="H46" s="24">
        <f t="shared" si="56"/>
        <v>0.69985299928167333</v>
      </c>
      <c r="I46" s="25">
        <f t="shared" si="51"/>
        <v>0.16387986925674336</v>
      </c>
      <c r="J46" s="23">
        <f t="shared" si="52"/>
        <v>31960.712412999997</v>
      </c>
      <c r="K46" s="24">
        <f t="shared" si="57"/>
        <v>0.19481363069214339</v>
      </c>
      <c r="L46" s="25">
        <f t="shared" si="53"/>
        <v>0.15167323915160158</v>
      </c>
      <c r="M46" s="23">
        <f t="shared" si="54"/>
        <v>-27062.744370999997</v>
      </c>
    </row>
    <row r="47" spans="1:15" x14ac:dyDescent="0.25">
      <c r="A47" s="28" t="s">
        <v>18</v>
      </c>
      <c r="B47" s="23">
        <f t="shared" si="46"/>
        <v>80.043876000000012</v>
      </c>
      <c r="C47" s="23">
        <f t="shared" si="47"/>
        <v>430.16672199999999</v>
      </c>
      <c r="D47" s="24">
        <f t="shared" si="55"/>
        <v>3.529155582317639E-3</v>
      </c>
      <c r="E47" s="25">
        <f t="shared" si="48"/>
        <v>0.20543947966508713</v>
      </c>
      <c r="F47" s="23">
        <f t="shared" si="49"/>
        <v>4306.8714719999998</v>
      </c>
      <c r="G47" s="23">
        <f t="shared" si="50"/>
        <v>14366.105497000002</v>
      </c>
      <c r="H47" s="24">
        <f t="shared" si="56"/>
        <v>0.34068360505777273</v>
      </c>
      <c r="I47" s="25">
        <f t="shared" si="51"/>
        <v>0.14322257899073665</v>
      </c>
      <c r="J47" s="23">
        <f t="shared" si="52"/>
        <v>14796.272219000002</v>
      </c>
      <c r="K47" s="24">
        <f t="shared" si="57"/>
        <v>9.0189338536778865E-2</v>
      </c>
      <c r="L47" s="25">
        <f t="shared" si="53"/>
        <v>0.14463203234851885</v>
      </c>
      <c r="M47" s="23">
        <f t="shared" si="54"/>
        <v>-13935.938775000002</v>
      </c>
    </row>
    <row r="48" spans="1:15" x14ac:dyDescent="0.25">
      <c r="A48" s="28" t="s">
        <v>22</v>
      </c>
      <c r="B48" s="23">
        <f t="shared" si="46"/>
        <v>4.2196589999999992</v>
      </c>
      <c r="C48" s="23">
        <f t="shared" si="47"/>
        <v>2.7240029999999997</v>
      </c>
      <c r="D48" s="24">
        <f t="shared" si="55"/>
        <v>2.2348149919649046E-5</v>
      </c>
      <c r="E48" s="25">
        <f t="shared" si="48"/>
        <v>-4.7464574983184682E-2</v>
      </c>
      <c r="F48" s="23">
        <f t="shared" si="49"/>
        <v>183.98407899999998</v>
      </c>
      <c r="G48" s="23">
        <f t="shared" si="50"/>
        <v>663.52673500000003</v>
      </c>
      <c r="H48" s="24">
        <f t="shared" si="56"/>
        <v>1.5735139922174374E-2</v>
      </c>
      <c r="I48" s="25">
        <f t="shared" si="51"/>
        <v>0.15318125925897363</v>
      </c>
      <c r="J48" s="23">
        <f t="shared" si="52"/>
        <v>666.25073800000007</v>
      </c>
      <c r="K48" s="24">
        <f t="shared" si="57"/>
        <v>4.0610710907778794E-3</v>
      </c>
      <c r="L48" s="25">
        <f t="shared" si="53"/>
        <v>0.15080317366927631</v>
      </c>
      <c r="M48" s="23">
        <f t="shared" si="54"/>
        <v>-660.80273199999999</v>
      </c>
    </row>
    <row r="49" spans="1:13" x14ac:dyDescent="0.25">
      <c r="A49" s="28" t="s">
        <v>19</v>
      </c>
      <c r="B49" s="23">
        <f t="shared" si="46"/>
        <v>4.2878760000000007</v>
      </c>
      <c r="C49" s="23">
        <f t="shared" si="47"/>
        <v>3.9727319999999997</v>
      </c>
      <c r="D49" s="24">
        <f t="shared" si="55"/>
        <v>3.2592919437528963E-5</v>
      </c>
      <c r="E49" s="25">
        <f t="shared" si="48"/>
        <v>-8.4460727219543008E-3</v>
      </c>
      <c r="F49" s="23">
        <f t="shared" si="49"/>
        <v>105.97592900000004</v>
      </c>
      <c r="G49" s="23">
        <f t="shared" si="50"/>
        <v>488.66792999999996</v>
      </c>
      <c r="H49" s="24">
        <f t="shared" si="56"/>
        <v>1.1588467876926332E-2</v>
      </c>
      <c r="I49" s="25">
        <f t="shared" si="51"/>
        <v>0.18510352405969055</v>
      </c>
      <c r="J49" s="23">
        <f t="shared" si="52"/>
        <v>492.64066199999996</v>
      </c>
      <c r="K49" s="24">
        <f t="shared" si="57"/>
        <v>3.0028465808466785E-3</v>
      </c>
      <c r="L49" s="25">
        <f t="shared" si="53"/>
        <v>0.18095413493308676</v>
      </c>
      <c r="M49" s="23">
        <f t="shared" si="54"/>
        <v>-484.69519799999995</v>
      </c>
    </row>
  </sheetData>
  <mergeCells count="3">
    <mergeCell ref="B39:E39"/>
    <mergeCell ref="F39:I39"/>
    <mergeCell ref="J39:L39"/>
  </mergeCells>
  <phoneticPr fontId="13" type="noConversion"/>
  <pageMargins left="0.7" right="0.7" top="0.75" bottom="0.75" header="0.3" footer="0.3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R49"/>
  <sheetViews>
    <sheetView topLeftCell="A25" zoomScale="85" workbookViewId="0">
      <selection activeCell="B40" sqref="B40:M40"/>
    </sheetView>
  </sheetViews>
  <sheetFormatPr defaultRowHeight="15" x14ac:dyDescent="0.25"/>
  <cols>
    <col min="1" max="1" width="29.85546875" customWidth="1"/>
  </cols>
  <sheetData>
    <row r="1" spans="1:44" x14ac:dyDescent="0.25">
      <c r="A1" s="6" t="str">
        <f>'INPUT by REC'!A66</f>
        <v>ECOWAS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x14ac:dyDescent="0.25">
      <c r="A2" s="6"/>
      <c r="B2" s="6" t="str">
        <f>'INPUT by REC'!B67</f>
        <v>Export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tr">
        <f>'INPUT by REC'!M67</f>
        <v>Import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tr">
        <f>'INPUT by REC'!X67</f>
        <v>Balance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 t="str">
        <f>'INPUT by REC'!AI67</f>
        <v>Trade</v>
      </c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x14ac:dyDescent="0.25">
      <c r="A3" s="6"/>
      <c r="B3" s="6">
        <f>'INPUT by REC'!B68</f>
        <v>2003</v>
      </c>
      <c r="C3" s="6">
        <f>'INPUT by REC'!C68</f>
        <v>2004</v>
      </c>
      <c r="D3" s="6">
        <f>'INPUT by REC'!D68</f>
        <v>2005</v>
      </c>
      <c r="E3" s="6">
        <f>'INPUT by REC'!E68</f>
        <v>2006</v>
      </c>
      <c r="F3" s="6">
        <f>'INPUT by REC'!F68</f>
        <v>2007</v>
      </c>
      <c r="G3" s="6">
        <f>'INPUT by REC'!G68</f>
        <v>2008</v>
      </c>
      <c r="H3" s="6">
        <f>'INPUT by REC'!H68</f>
        <v>2009</v>
      </c>
      <c r="I3" s="6">
        <f>'INPUT by REC'!I68</f>
        <v>2010</v>
      </c>
      <c r="J3" s="6">
        <f>'INPUT by REC'!J68</f>
        <v>2011</v>
      </c>
      <c r="K3" s="6">
        <f>'INPUT by REC'!K68</f>
        <v>2012</v>
      </c>
      <c r="L3" s="6"/>
      <c r="M3" s="6">
        <f>'INPUT by REC'!M68</f>
        <v>2003</v>
      </c>
      <c r="N3" s="6">
        <f>'INPUT by REC'!N68</f>
        <v>2004</v>
      </c>
      <c r="O3" s="6">
        <f>'INPUT by REC'!O68</f>
        <v>2005</v>
      </c>
      <c r="P3" s="6">
        <f>'INPUT by REC'!P68</f>
        <v>2006</v>
      </c>
      <c r="Q3" s="6">
        <f>'INPUT by REC'!Q68</f>
        <v>2007</v>
      </c>
      <c r="R3" s="6">
        <f>'INPUT by REC'!R68</f>
        <v>2008</v>
      </c>
      <c r="S3" s="6">
        <f>'INPUT by REC'!S68</f>
        <v>2009</v>
      </c>
      <c r="T3" s="6">
        <f>'INPUT by REC'!T68</f>
        <v>2010</v>
      </c>
      <c r="U3" s="6">
        <f>'INPUT by REC'!U68</f>
        <v>2011</v>
      </c>
      <c r="V3" s="6">
        <f>'INPUT by REC'!V68</f>
        <v>2012</v>
      </c>
      <c r="W3" s="6"/>
      <c r="X3" s="6">
        <f>'INPUT by REC'!X68</f>
        <v>2003</v>
      </c>
      <c r="Y3" s="6">
        <f>'INPUT by REC'!Y68</f>
        <v>2004</v>
      </c>
      <c r="Z3" s="6">
        <f>'INPUT by REC'!Z68</f>
        <v>2005</v>
      </c>
      <c r="AA3" s="6">
        <f>'INPUT by REC'!AA68</f>
        <v>2006</v>
      </c>
      <c r="AB3" s="6">
        <f>'INPUT by REC'!AB68</f>
        <v>2007</v>
      </c>
      <c r="AC3" s="6">
        <f>'INPUT by REC'!AC68</f>
        <v>2008</v>
      </c>
      <c r="AD3" s="6">
        <f>'INPUT by REC'!AD68</f>
        <v>2009</v>
      </c>
      <c r="AE3" s="6">
        <f>'INPUT by REC'!AE68</f>
        <v>2010</v>
      </c>
      <c r="AF3" s="6">
        <f>'INPUT by REC'!AF68</f>
        <v>2011</v>
      </c>
      <c r="AG3" s="6">
        <f>'INPUT by REC'!AG68</f>
        <v>2012</v>
      </c>
      <c r="AH3" s="6"/>
      <c r="AI3" s="6">
        <f>'INPUT by REC'!AI68</f>
        <v>2003</v>
      </c>
      <c r="AJ3" s="6">
        <f>'INPUT by REC'!AJ68</f>
        <v>2004</v>
      </c>
      <c r="AK3" s="6">
        <f>'INPUT by REC'!AK68</f>
        <v>2005</v>
      </c>
      <c r="AL3" s="6">
        <f>'INPUT by REC'!AL68</f>
        <v>2006</v>
      </c>
      <c r="AM3" s="6">
        <f>'INPUT by REC'!AM68</f>
        <v>2007</v>
      </c>
      <c r="AN3" s="6">
        <f>'INPUT by REC'!AN68</f>
        <v>2008</v>
      </c>
      <c r="AO3" s="6">
        <f>'INPUT by REC'!AO68</f>
        <v>2009</v>
      </c>
      <c r="AP3" s="6">
        <f>'INPUT by REC'!AP68</f>
        <v>2010</v>
      </c>
      <c r="AQ3" s="6">
        <f>'INPUT by REC'!AQ68</f>
        <v>2011</v>
      </c>
      <c r="AR3" s="6">
        <f>'INPUT by REC'!AR68</f>
        <v>2012</v>
      </c>
    </row>
    <row r="4" spans="1:44" s="6" customFormat="1" x14ac:dyDescent="0.25">
      <c r="A4" s="6" t="str">
        <f>'INPUT by REC'!A69</f>
        <v>Total Trade</v>
      </c>
      <c r="B4" s="6">
        <f>'INPUT by REC'!B69</f>
        <v>36759.969595000002</v>
      </c>
      <c r="C4" s="6">
        <f>'INPUT by REC'!C69</f>
        <v>48072.391812999995</v>
      </c>
      <c r="D4" s="6">
        <f>'INPUT by REC'!D69</f>
        <v>60318.433289000001</v>
      </c>
      <c r="E4" s="6">
        <f>'INPUT by REC'!E69</f>
        <v>77342.962174</v>
      </c>
      <c r="F4" s="6">
        <f>'INPUT by REC'!F69</f>
        <v>88897.233978999997</v>
      </c>
      <c r="G4" s="6">
        <f>'INPUT by REC'!G69</f>
        <v>111968.670904</v>
      </c>
      <c r="H4" s="6">
        <f>'INPUT by REC'!H69</f>
        <v>71172.182180000003</v>
      </c>
      <c r="I4" s="6">
        <f>'INPUT by REC'!I69</f>
        <v>104522.52453900001</v>
      </c>
      <c r="J4" s="6">
        <f>'INPUT by REC'!J69</f>
        <v>136348.17291499997</v>
      </c>
      <c r="K4" s="6">
        <f>'INPUT by REC'!K69</f>
        <v>136415.58059399997</v>
      </c>
      <c r="M4" s="6">
        <f>'INPUT by REC'!M69</f>
        <v>32653.022953999996</v>
      </c>
      <c r="N4" s="6">
        <f>'INPUT by REC'!N69</f>
        <v>36232.113226000001</v>
      </c>
      <c r="O4" s="6">
        <f>'INPUT by REC'!O69</f>
        <v>43762.721090999999</v>
      </c>
      <c r="P4" s="6">
        <f>'INPUT by REC'!P69</f>
        <v>55134.219252999996</v>
      </c>
      <c r="Q4" s="6">
        <f>'INPUT by REC'!Q69</f>
        <v>71291.608155000009</v>
      </c>
      <c r="R4" s="6">
        <f>'INPUT by REC'!R69</f>
        <v>95297.77274</v>
      </c>
      <c r="S4" s="6">
        <f>'INPUT by REC'!S69</f>
        <v>79754.709050000005</v>
      </c>
      <c r="T4" s="6">
        <f>'INPUT by REC'!T69</f>
        <v>93684.254942</v>
      </c>
      <c r="U4" s="6">
        <f>'INPUT by REC'!U69</f>
        <v>123724.36057200001</v>
      </c>
      <c r="V4" s="6">
        <f>'INPUT by REC'!V69</f>
        <v>123479.60249399999</v>
      </c>
      <c r="X4" s="6">
        <f>'INPUT by REC'!X69</f>
        <v>4106.9466410000059</v>
      </c>
      <c r="Y4" s="6">
        <f>'INPUT by REC'!Y69</f>
        <v>11840.278586999993</v>
      </c>
      <c r="Z4" s="6">
        <f>'INPUT by REC'!Z69</f>
        <v>16555.712198000001</v>
      </c>
      <c r="AA4" s="6">
        <f>'INPUT by REC'!AA69</f>
        <v>22208.742921000005</v>
      </c>
      <c r="AB4" s="6">
        <f>'INPUT by REC'!AB69</f>
        <v>17605.625823999988</v>
      </c>
      <c r="AC4" s="6">
        <f>'INPUT by REC'!AC69</f>
        <v>16670.898163999998</v>
      </c>
      <c r="AD4" s="6">
        <f>'INPUT by REC'!AD69</f>
        <v>-8582.5268700000015</v>
      </c>
      <c r="AE4" s="6">
        <f>'INPUT by REC'!AE69</f>
        <v>10838.269597000006</v>
      </c>
      <c r="AF4" s="6">
        <f>'INPUT by REC'!AF69</f>
        <v>12623.812342999969</v>
      </c>
      <c r="AG4" s="6">
        <f>'INPUT by REC'!AG69</f>
        <v>12935.978099999978</v>
      </c>
      <c r="AI4" s="6">
        <f>'INPUT by REC'!AI69</f>
        <v>69412.992549000002</v>
      </c>
      <c r="AJ4" s="6">
        <f>'INPUT by REC'!AJ69</f>
        <v>84304.505038999996</v>
      </c>
      <c r="AK4" s="6">
        <f>'INPUT by REC'!AK69</f>
        <v>104081.15437999999</v>
      </c>
      <c r="AL4" s="6">
        <f>'INPUT by REC'!AL69</f>
        <v>132477.181427</v>
      </c>
      <c r="AM4" s="6">
        <f>'INPUT by REC'!AM69</f>
        <v>160188.84213400001</v>
      </c>
      <c r="AN4" s="6">
        <f>'INPUT by REC'!AN69</f>
        <v>207266.44364399998</v>
      </c>
      <c r="AO4" s="6">
        <f>'INPUT by REC'!AO69</f>
        <v>150926.89123000001</v>
      </c>
      <c r="AP4" s="6">
        <f>'INPUT by REC'!AP69</f>
        <v>198206.77948100001</v>
      </c>
      <c r="AQ4" s="6">
        <f>'INPUT by REC'!AQ69</f>
        <v>260072.53348699998</v>
      </c>
      <c r="AR4" s="6">
        <f>'INPUT by REC'!AR69</f>
        <v>259895.18308799996</v>
      </c>
    </row>
    <row r="5" spans="1:44" s="6" customFormat="1" x14ac:dyDescent="0.25">
      <c r="A5" s="6" t="str">
        <f>'INPUT by REC'!A70</f>
        <v>Agricultural products</v>
      </c>
      <c r="B5" s="6">
        <f>'INPUT by REC'!B70</f>
        <v>8344.1992790000004</v>
      </c>
      <c r="C5" s="6">
        <f>'INPUT by REC'!C70</f>
        <v>8781.600926000001</v>
      </c>
      <c r="D5" s="6">
        <f>'INPUT by REC'!D70</f>
        <v>8659.9861599999986</v>
      </c>
      <c r="E5" s="6">
        <f>'INPUT by REC'!E70</f>
        <v>9129.8233689999997</v>
      </c>
      <c r="F5" s="6">
        <f>'INPUT by REC'!F70</f>
        <v>10692.132297999997</v>
      </c>
      <c r="G5" s="6">
        <f>'INPUT by REC'!G70</f>
        <v>12797.410363000001</v>
      </c>
      <c r="H5" s="6">
        <f>'INPUT by REC'!H70</f>
        <v>11858.738791999998</v>
      </c>
      <c r="I5" s="6">
        <f>'INPUT by REC'!I70</f>
        <v>14464.663561000001</v>
      </c>
      <c r="J5" s="6">
        <f>'INPUT by REC'!J70</f>
        <v>18278.594397000001</v>
      </c>
      <c r="K5" s="6">
        <f>'INPUT by REC'!K70</f>
        <v>16556.896193</v>
      </c>
      <c r="M5" s="6">
        <f>'INPUT by REC'!M70</f>
        <v>5879.7049360000001</v>
      </c>
      <c r="N5" s="6">
        <f>'INPUT by REC'!N70</f>
        <v>6567.5670699999991</v>
      </c>
      <c r="O5" s="6">
        <f>'INPUT by REC'!O70</f>
        <v>7576.8506289999996</v>
      </c>
      <c r="P5" s="6">
        <f>'INPUT by REC'!P70</f>
        <v>7735.1115999999993</v>
      </c>
      <c r="Q5" s="6">
        <f>'INPUT by REC'!Q70</f>
        <v>10198.012355999999</v>
      </c>
      <c r="R5" s="6">
        <f>'INPUT by REC'!R70</f>
        <v>13749.082429999999</v>
      </c>
      <c r="S5" s="6">
        <f>'INPUT by REC'!S70</f>
        <v>12323.672593000001</v>
      </c>
      <c r="T5" s="6">
        <f>'INPUT by REC'!T70</f>
        <v>14095.535425999997</v>
      </c>
      <c r="U5" s="6">
        <f>'INPUT by REC'!U70</f>
        <v>17970.637932000001</v>
      </c>
      <c r="V5" s="6">
        <f>'INPUT by REC'!V70</f>
        <v>19505.942848999999</v>
      </c>
      <c r="X5" s="6">
        <f>'INPUT by REC'!X70</f>
        <v>2464.4943430000003</v>
      </c>
      <c r="Y5" s="6">
        <f>'INPUT by REC'!Y70</f>
        <v>2214.0338560000018</v>
      </c>
      <c r="Z5" s="6">
        <f>'INPUT by REC'!Z70</f>
        <v>1083.135530999999</v>
      </c>
      <c r="AA5" s="6">
        <f>'INPUT by REC'!AA70</f>
        <v>1394.7117690000005</v>
      </c>
      <c r="AB5" s="6">
        <f>'INPUT by REC'!AB70</f>
        <v>494.11994199999754</v>
      </c>
      <c r="AC5" s="6">
        <f>'INPUT by REC'!AC70</f>
        <v>-951.6720669999977</v>
      </c>
      <c r="AD5" s="6">
        <f>'INPUT by REC'!AD70</f>
        <v>-464.93380100000286</v>
      </c>
      <c r="AE5" s="6">
        <f>'INPUT by REC'!AE70</f>
        <v>369.12813500000448</v>
      </c>
      <c r="AF5" s="6">
        <f>'INPUT by REC'!AF70</f>
        <v>307.9564649999993</v>
      </c>
      <c r="AG5" s="6">
        <f>'INPUT by REC'!AG70</f>
        <v>-2949.0466559999986</v>
      </c>
      <c r="AI5" s="6">
        <f>'INPUT by REC'!AI70</f>
        <v>14223.904215</v>
      </c>
      <c r="AJ5" s="6">
        <f>'INPUT by REC'!AJ70</f>
        <v>15349.167996</v>
      </c>
      <c r="AK5" s="6">
        <f>'INPUT by REC'!AK70</f>
        <v>16236.836788999997</v>
      </c>
      <c r="AL5" s="6">
        <f>'INPUT by REC'!AL70</f>
        <v>16864.934968999998</v>
      </c>
      <c r="AM5" s="6">
        <f>'INPUT by REC'!AM70</f>
        <v>20890.144653999996</v>
      </c>
      <c r="AN5" s="6">
        <f>'INPUT by REC'!AN70</f>
        <v>26546.492792999998</v>
      </c>
      <c r="AO5" s="6">
        <f>'INPUT by REC'!AO70</f>
        <v>24182.411384999999</v>
      </c>
      <c r="AP5" s="6">
        <f>'INPUT by REC'!AP70</f>
        <v>28560.198986999996</v>
      </c>
      <c r="AQ5" s="6">
        <f>'INPUT by REC'!AQ70</f>
        <v>36249.232329000006</v>
      </c>
      <c r="AR5" s="6">
        <f>'INPUT by REC'!AR70</f>
        <v>36062.839042</v>
      </c>
    </row>
    <row r="6" spans="1:44" s="6" customFormat="1" x14ac:dyDescent="0.25">
      <c r="A6" s="6" t="str">
        <f>'INPUT by REC'!A71</f>
        <v>Food</v>
      </c>
      <c r="B6" s="6">
        <f>'INPUT by REC'!B71</f>
        <v>6749.5833870000006</v>
      </c>
      <c r="C6" s="6">
        <f>'INPUT by REC'!C71</f>
        <v>6684.2290550000007</v>
      </c>
      <c r="D6" s="6">
        <f>'INPUT by REC'!D71</f>
        <v>6649.0698899999988</v>
      </c>
      <c r="E6" s="6">
        <f>'INPUT by REC'!E71</f>
        <v>6944.0095139999985</v>
      </c>
      <c r="F6" s="6">
        <f>'INPUT by REC'!F71</f>
        <v>8280.2926209999987</v>
      </c>
      <c r="G6" s="6">
        <f>'INPUT by REC'!G71</f>
        <v>10143.628811</v>
      </c>
      <c r="H6" s="6">
        <f>'INPUT by REC'!H71</f>
        <v>10128.072559999999</v>
      </c>
      <c r="I6" s="6">
        <f>'INPUT by REC'!I71</f>
        <v>11732.215806</v>
      </c>
      <c r="J6" s="6">
        <f>'INPUT by REC'!J71</f>
        <v>14496.204846000001</v>
      </c>
      <c r="K6" s="6">
        <f>'INPUT by REC'!K71</f>
        <v>12684.346458</v>
      </c>
      <c r="M6" s="6">
        <f>'INPUT by REC'!M71</f>
        <v>5333.0791760000002</v>
      </c>
      <c r="N6" s="6">
        <f>'INPUT by REC'!N71</f>
        <v>5936.7137380000004</v>
      </c>
      <c r="O6" s="6">
        <f>'INPUT by REC'!O71</f>
        <v>6971.7916949999999</v>
      </c>
      <c r="P6" s="6">
        <f>'INPUT by REC'!P71</f>
        <v>7293.6180880000002</v>
      </c>
      <c r="Q6" s="6">
        <f>'INPUT by REC'!Q71</f>
        <v>9584.4661190000006</v>
      </c>
      <c r="R6" s="6">
        <f>'INPUT by REC'!R71</f>
        <v>12869.889510999999</v>
      </c>
      <c r="S6" s="6">
        <f>'INPUT by REC'!S71</f>
        <v>11634.734202000001</v>
      </c>
      <c r="T6" s="6">
        <f>'INPUT by REC'!T71</f>
        <v>13282.348812000002</v>
      </c>
      <c r="U6" s="6">
        <f>'INPUT by REC'!U71</f>
        <v>16916.773461000001</v>
      </c>
      <c r="V6" s="6">
        <f>'INPUT by REC'!V71</f>
        <v>18480.397894000002</v>
      </c>
      <c r="X6" s="6">
        <f>'INPUT by REC'!X71</f>
        <v>1416.5042110000004</v>
      </c>
      <c r="Y6" s="6">
        <f>'INPUT by REC'!Y71</f>
        <v>747.51531700000032</v>
      </c>
      <c r="Z6" s="6">
        <f>'INPUT by REC'!Z71</f>
        <v>-322.72180500000104</v>
      </c>
      <c r="AA6" s="6">
        <f>'INPUT by REC'!AA71</f>
        <v>-349.60857400000168</v>
      </c>
      <c r="AB6" s="6">
        <f>'INPUT by REC'!AB71</f>
        <v>-1304.1734980000019</v>
      </c>
      <c r="AC6" s="6">
        <f>'INPUT by REC'!AC71</f>
        <v>-2726.2606999999989</v>
      </c>
      <c r="AD6" s="6">
        <f>'INPUT by REC'!AD71</f>
        <v>-1506.6616420000028</v>
      </c>
      <c r="AE6" s="6">
        <f>'INPUT by REC'!AE71</f>
        <v>-1550.1330060000018</v>
      </c>
      <c r="AF6" s="6">
        <f>'INPUT by REC'!AF71</f>
        <v>-2420.5686150000001</v>
      </c>
      <c r="AG6" s="6">
        <f>'INPUT by REC'!AG71</f>
        <v>-5796.0514360000016</v>
      </c>
      <c r="AI6" s="6">
        <f>'INPUT by REC'!AI71</f>
        <v>12082.662563000002</v>
      </c>
      <c r="AJ6" s="6">
        <f>'INPUT by REC'!AJ71</f>
        <v>12620.942793000002</v>
      </c>
      <c r="AK6" s="6">
        <f>'INPUT by REC'!AK71</f>
        <v>13620.861584999999</v>
      </c>
      <c r="AL6" s="6">
        <f>'INPUT by REC'!AL71</f>
        <v>14237.627601999999</v>
      </c>
      <c r="AM6" s="6">
        <f>'INPUT by REC'!AM71</f>
        <v>17864.758739999997</v>
      </c>
      <c r="AN6" s="6">
        <f>'INPUT by REC'!AN71</f>
        <v>23013.518322</v>
      </c>
      <c r="AO6" s="6">
        <f>'INPUT by REC'!AO71</f>
        <v>21762.806762</v>
      </c>
      <c r="AP6" s="6">
        <f>'INPUT by REC'!AP71</f>
        <v>25014.564618000004</v>
      </c>
      <c r="AQ6" s="6">
        <f>'INPUT by REC'!AQ71</f>
        <v>31412.978307000001</v>
      </c>
      <c r="AR6" s="6">
        <f>'INPUT by REC'!AR71</f>
        <v>31164.744352000002</v>
      </c>
    </row>
    <row r="7" spans="1:44" s="6" customFormat="1" x14ac:dyDescent="0.25">
      <c r="A7" s="6" t="str">
        <f>'INPUT by REC'!A72</f>
        <v>Fuels and Minerals</v>
      </c>
      <c r="B7" s="6">
        <f>'INPUT by REC'!B72</f>
        <v>25286.762095000002</v>
      </c>
      <c r="C7" s="6">
        <f>'INPUT by REC'!C72</f>
        <v>35931.388800000001</v>
      </c>
      <c r="D7" s="6">
        <f>'INPUT by REC'!D72</f>
        <v>47572.837435999994</v>
      </c>
      <c r="E7" s="6">
        <f>'INPUT by REC'!E72</f>
        <v>64264.983162000004</v>
      </c>
      <c r="F7" s="6">
        <f>'INPUT by REC'!F72</f>
        <v>72931.917979000005</v>
      </c>
      <c r="G7" s="6">
        <f>'INPUT by REC'!G72</f>
        <v>94184.249225999985</v>
      </c>
      <c r="H7" s="6">
        <f>'INPUT by REC'!H72</f>
        <v>54816.087199000001</v>
      </c>
      <c r="I7" s="6">
        <f>'INPUT by REC'!I72</f>
        <v>83621.596559000012</v>
      </c>
      <c r="J7" s="6">
        <f>'INPUT by REC'!J72</f>
        <v>113164.15100400001</v>
      </c>
      <c r="K7" s="6">
        <f>'INPUT by REC'!K72</f>
        <v>115132.59909700001</v>
      </c>
      <c r="M7" s="6">
        <f>'INPUT by REC'!M72</f>
        <v>3206.184714</v>
      </c>
      <c r="N7" s="6">
        <f>'INPUT by REC'!N72</f>
        <v>3338.9070670000006</v>
      </c>
      <c r="O7" s="6">
        <f>'INPUT by REC'!O72</f>
        <v>5128.0128919999997</v>
      </c>
      <c r="P7" s="6">
        <f>'INPUT by REC'!P72</f>
        <v>10278.348737999999</v>
      </c>
      <c r="Q7" s="6">
        <f>'INPUT by REC'!Q72</f>
        <v>12848.184997</v>
      </c>
      <c r="R7" s="6">
        <f>'INPUT by REC'!R72</f>
        <v>19000.238800999996</v>
      </c>
      <c r="S7" s="6">
        <f>'INPUT by REC'!S72</f>
        <v>13035.135531</v>
      </c>
      <c r="T7" s="6">
        <f>'INPUT by REC'!T72</f>
        <v>16558.548561</v>
      </c>
      <c r="U7" s="6">
        <f>'INPUT by REC'!U72</f>
        <v>27822.070761999999</v>
      </c>
      <c r="V7" s="6">
        <f>'INPUT by REC'!V72</f>
        <v>26343.721305999996</v>
      </c>
      <c r="X7" s="6">
        <f>'INPUT by REC'!X72</f>
        <v>22080.577381000003</v>
      </c>
      <c r="Y7" s="6">
        <f>'INPUT by REC'!Y72</f>
        <v>32592.481733000001</v>
      </c>
      <c r="Z7" s="6">
        <f>'INPUT by REC'!Z72</f>
        <v>42444.824543999996</v>
      </c>
      <c r="AA7" s="6">
        <f>'INPUT by REC'!AA72</f>
        <v>53986.634424000003</v>
      </c>
      <c r="AB7" s="6">
        <f>'INPUT by REC'!AB72</f>
        <v>60083.732982000001</v>
      </c>
      <c r="AC7" s="6">
        <f>'INPUT by REC'!AC72</f>
        <v>75184.010424999986</v>
      </c>
      <c r="AD7" s="6">
        <f>'INPUT by REC'!AD72</f>
        <v>41780.951668000002</v>
      </c>
      <c r="AE7" s="6">
        <f>'INPUT by REC'!AE72</f>
        <v>67063.047998000009</v>
      </c>
      <c r="AF7" s="6">
        <f>'INPUT by REC'!AF72</f>
        <v>85342.080242000011</v>
      </c>
      <c r="AG7" s="6">
        <f>'INPUT by REC'!AG72</f>
        <v>88788.877791000021</v>
      </c>
      <c r="AI7" s="6">
        <f>'INPUT by REC'!AI72</f>
        <v>28492.946809000001</v>
      </c>
      <c r="AJ7" s="6">
        <f>'INPUT by REC'!AJ72</f>
        <v>39270.295867000001</v>
      </c>
      <c r="AK7" s="6">
        <f>'INPUT by REC'!AK72</f>
        <v>52700.850327999993</v>
      </c>
      <c r="AL7" s="6">
        <f>'INPUT by REC'!AL72</f>
        <v>74543.331900000005</v>
      </c>
      <c r="AM7" s="6">
        <f>'INPUT by REC'!AM72</f>
        <v>85780.102976000009</v>
      </c>
      <c r="AN7" s="6">
        <f>'INPUT by REC'!AN72</f>
        <v>113184.48802699998</v>
      </c>
      <c r="AO7" s="6">
        <f>'INPUT by REC'!AO72</f>
        <v>67851.222730000009</v>
      </c>
      <c r="AP7" s="6">
        <f>'INPUT by REC'!AP72</f>
        <v>100180.14512000002</v>
      </c>
      <c r="AQ7" s="6">
        <f>'INPUT by REC'!AQ72</f>
        <v>140986.221766</v>
      </c>
      <c r="AR7" s="6">
        <f>'INPUT by REC'!AR72</f>
        <v>141476.32040300002</v>
      </c>
    </row>
    <row r="8" spans="1:44" s="6" customFormat="1" x14ac:dyDescent="0.25">
      <c r="A8" s="6" t="str">
        <f>'INPUT by REC'!A73</f>
        <v>Fuels</v>
      </c>
      <c r="B8" s="6">
        <f>'INPUT by REC'!B73</f>
        <v>24213.129223</v>
      </c>
      <c r="C8" s="6">
        <f>'INPUT by REC'!C73</f>
        <v>34690.518223999999</v>
      </c>
      <c r="D8" s="6">
        <f>'INPUT by REC'!D73</f>
        <v>46048.180740000003</v>
      </c>
      <c r="E8" s="6">
        <f>'INPUT by REC'!E73</f>
        <v>62487.786077999997</v>
      </c>
      <c r="F8" s="6">
        <f>'INPUT by REC'!F73</f>
        <v>70826.980742</v>
      </c>
      <c r="G8" s="6">
        <f>'INPUT by REC'!G73</f>
        <v>91279.246492999984</v>
      </c>
      <c r="H8" s="6">
        <f>'INPUT by REC'!H73</f>
        <v>53062.649783999994</v>
      </c>
      <c r="I8" s="6">
        <f>'INPUT by REC'!I73</f>
        <v>81429.374433000005</v>
      </c>
      <c r="J8" s="6">
        <f>'INPUT by REC'!J73</f>
        <v>110291.626118</v>
      </c>
      <c r="K8" s="6">
        <f>'INPUT by REC'!K73</f>
        <v>111431.792437</v>
      </c>
      <c r="M8" s="6">
        <f>'INPUT by REC'!M73</f>
        <v>2898.9412899999998</v>
      </c>
      <c r="N8" s="6">
        <f>'INPUT by REC'!N73</f>
        <v>2972.7220389999998</v>
      </c>
      <c r="O8" s="6">
        <f>'INPUT by REC'!O73</f>
        <v>4605.3371039999993</v>
      </c>
      <c r="P8" s="6">
        <f>'INPUT by REC'!P73</f>
        <v>9628.4892979999986</v>
      </c>
      <c r="Q8" s="6">
        <f>'INPUT by REC'!Q73</f>
        <v>11984.946977000001</v>
      </c>
      <c r="R8" s="6">
        <f>'INPUT by REC'!R73</f>
        <v>18105.895120999998</v>
      </c>
      <c r="S8" s="6">
        <f>'INPUT by REC'!S73</f>
        <v>12285.232667999997</v>
      </c>
      <c r="T8" s="6">
        <f>'INPUT by REC'!T73</f>
        <v>15414.41187</v>
      </c>
      <c r="U8" s="6">
        <f>'INPUT by REC'!U73</f>
        <v>26464.741661</v>
      </c>
      <c r="V8" s="6">
        <f>'INPUT by REC'!V73</f>
        <v>25080.470898999996</v>
      </c>
      <c r="X8" s="6">
        <f>'INPUT by REC'!X73</f>
        <v>21314.187933000001</v>
      </c>
      <c r="Y8" s="6">
        <f>'INPUT by REC'!Y73</f>
        <v>31717.796184999999</v>
      </c>
      <c r="Z8" s="6">
        <f>'INPUT by REC'!Z73</f>
        <v>41442.843636000005</v>
      </c>
      <c r="AA8" s="6">
        <f>'INPUT by REC'!AA73</f>
        <v>52859.296779999997</v>
      </c>
      <c r="AB8" s="6">
        <f>'INPUT by REC'!AB73</f>
        <v>58842.033765</v>
      </c>
      <c r="AC8" s="6">
        <f>'INPUT by REC'!AC73</f>
        <v>73173.35137199999</v>
      </c>
      <c r="AD8" s="6">
        <f>'INPUT by REC'!AD73</f>
        <v>40777.417115999997</v>
      </c>
      <c r="AE8" s="6">
        <f>'INPUT by REC'!AE73</f>
        <v>66014.962563000008</v>
      </c>
      <c r="AF8" s="6">
        <f>'INPUT by REC'!AF73</f>
        <v>83826.884457000007</v>
      </c>
      <c r="AG8" s="6">
        <f>'INPUT by REC'!AG73</f>
        <v>86351.321538000004</v>
      </c>
      <c r="AI8" s="6">
        <f>'INPUT by REC'!AI73</f>
        <v>27112.070512999999</v>
      </c>
      <c r="AJ8" s="6">
        <f>'INPUT by REC'!AJ73</f>
        <v>37663.240263</v>
      </c>
      <c r="AK8" s="6">
        <f>'INPUT by REC'!AK73</f>
        <v>50653.517844000002</v>
      </c>
      <c r="AL8" s="6">
        <f>'INPUT by REC'!AL73</f>
        <v>72116.275375999991</v>
      </c>
      <c r="AM8" s="6">
        <f>'INPUT by REC'!AM73</f>
        <v>82811.927718999999</v>
      </c>
      <c r="AN8" s="6">
        <f>'INPUT by REC'!AN73</f>
        <v>109385.14161399998</v>
      </c>
      <c r="AO8" s="6">
        <f>'INPUT by REC'!AO73</f>
        <v>65347.882451999991</v>
      </c>
      <c r="AP8" s="6">
        <f>'INPUT by REC'!AP73</f>
        <v>96843.786303000001</v>
      </c>
      <c r="AQ8" s="6">
        <f>'INPUT by REC'!AQ73</f>
        <v>136756.36777899999</v>
      </c>
      <c r="AR8" s="6">
        <f>'INPUT by REC'!AR73</f>
        <v>136512.263336</v>
      </c>
    </row>
    <row r="9" spans="1:44" s="6" customFormat="1" x14ac:dyDescent="0.25">
      <c r="A9" s="6" t="str">
        <f>'INPUT by REC'!A74</f>
        <v>Manifactures</v>
      </c>
      <c r="B9" s="6">
        <f>'INPUT by REC'!B74</f>
        <v>2703.7657649999996</v>
      </c>
      <c r="C9" s="6">
        <f>'INPUT by REC'!C74</f>
        <v>2981.6200949999998</v>
      </c>
      <c r="D9" s="6">
        <f>'INPUT by REC'!D74</f>
        <v>3469.7499110000003</v>
      </c>
      <c r="E9" s="6">
        <f>'INPUT by REC'!E74</f>
        <v>3423.1772539999997</v>
      </c>
      <c r="F9" s="6">
        <f>'INPUT by REC'!F74</f>
        <v>4626.0890650000001</v>
      </c>
      <c r="G9" s="6">
        <f>'INPUT by REC'!G74</f>
        <v>4085.6812760000003</v>
      </c>
      <c r="H9" s="6">
        <f>'INPUT by REC'!H74</f>
        <v>3453.3268819999998</v>
      </c>
      <c r="I9" s="6">
        <f>'INPUT by REC'!I74</f>
        <v>3808.22703</v>
      </c>
      <c r="J9" s="6">
        <f>'INPUT by REC'!J74</f>
        <v>4060.7030390000004</v>
      </c>
      <c r="K9" s="6">
        <f>'INPUT by REC'!K74</f>
        <v>3610.1128430000008</v>
      </c>
      <c r="M9" s="6">
        <f>'INPUT by REC'!M74</f>
        <v>22358.746823999998</v>
      </c>
      <c r="N9" s="6">
        <f>'INPUT by REC'!N74</f>
        <v>25075.620821999997</v>
      </c>
      <c r="O9" s="6">
        <f>'INPUT by REC'!O74</f>
        <v>29564.942677999999</v>
      </c>
      <c r="P9" s="6">
        <f>'INPUT by REC'!P74</f>
        <v>35264.120591999999</v>
      </c>
      <c r="Q9" s="6">
        <f>'INPUT by REC'!Q74</f>
        <v>45515.595423999992</v>
      </c>
      <c r="R9" s="6">
        <f>'INPUT by REC'!R74</f>
        <v>58825.14809499999</v>
      </c>
      <c r="S9" s="6">
        <f>'INPUT by REC'!S74</f>
        <v>51555.259249999996</v>
      </c>
      <c r="T9" s="6">
        <f>'INPUT by REC'!T74</f>
        <v>58918.041956000001</v>
      </c>
      <c r="U9" s="6">
        <f>'INPUT by REC'!U74</f>
        <v>76610.365218999985</v>
      </c>
      <c r="V9" s="6">
        <f>'INPUT by REC'!V74</f>
        <v>71785.189670000007</v>
      </c>
      <c r="X9" s="6">
        <f>'INPUT by REC'!X74</f>
        <v>-19654.981058999998</v>
      </c>
      <c r="Y9" s="6">
        <f>'INPUT by REC'!Y74</f>
        <v>-22094.000726999999</v>
      </c>
      <c r="Z9" s="6">
        <f>'INPUT by REC'!Z74</f>
        <v>-26095.192767</v>
      </c>
      <c r="AA9" s="6">
        <f>'INPUT by REC'!AA74</f>
        <v>-31840.943338000001</v>
      </c>
      <c r="AB9" s="6">
        <f>'INPUT by REC'!AB74</f>
        <v>-40889.506358999992</v>
      </c>
      <c r="AC9" s="6">
        <f>'INPUT by REC'!AC74</f>
        <v>-54739.466818999987</v>
      </c>
      <c r="AD9" s="6">
        <f>'INPUT by REC'!AD74</f>
        <v>-48101.932367999994</v>
      </c>
      <c r="AE9" s="6">
        <f>'INPUT by REC'!AE74</f>
        <v>-55109.814925999999</v>
      </c>
      <c r="AF9" s="6">
        <f>'INPUT by REC'!AF74</f>
        <v>-72549.662179999985</v>
      </c>
      <c r="AG9" s="6">
        <f>'INPUT by REC'!AG74</f>
        <v>-68175.076827000012</v>
      </c>
      <c r="AI9" s="6">
        <f>'INPUT by REC'!AI74</f>
        <v>25062.512588999998</v>
      </c>
      <c r="AJ9" s="6">
        <f>'INPUT by REC'!AJ74</f>
        <v>28057.240916999996</v>
      </c>
      <c r="AK9" s="6">
        <f>'INPUT by REC'!AK74</f>
        <v>33034.692588999998</v>
      </c>
      <c r="AL9" s="6">
        <f>'INPUT by REC'!AL74</f>
        <v>38687.297846000001</v>
      </c>
      <c r="AM9" s="6">
        <f>'INPUT by REC'!AM74</f>
        <v>50141.684488999992</v>
      </c>
      <c r="AN9" s="6">
        <f>'INPUT by REC'!AN74</f>
        <v>62910.829370999993</v>
      </c>
      <c r="AO9" s="6">
        <f>'INPUT by REC'!AO74</f>
        <v>55008.586131999997</v>
      </c>
      <c r="AP9" s="6">
        <f>'INPUT by REC'!AP74</f>
        <v>62726.268986000003</v>
      </c>
      <c r="AQ9" s="6">
        <f>'INPUT by REC'!AQ74</f>
        <v>80671.068257999985</v>
      </c>
      <c r="AR9" s="6">
        <f>'INPUT by REC'!AR74</f>
        <v>75395.302513000002</v>
      </c>
    </row>
    <row r="10" spans="1:44" s="6" customFormat="1" x14ac:dyDescent="0.25">
      <c r="A10" s="6" t="str">
        <f>'INPUT by REC'!A75</f>
        <v>Machinery and transport equipment</v>
      </c>
      <c r="B10" s="6">
        <f>'INPUT by REC'!B75</f>
        <v>988.40166700000009</v>
      </c>
      <c r="C10" s="6">
        <f>'INPUT by REC'!C75</f>
        <v>1105.3681940000001</v>
      </c>
      <c r="D10" s="6">
        <f>'INPUT by REC'!D75</f>
        <v>1549.5058649999999</v>
      </c>
      <c r="E10" s="6">
        <f>'INPUT by REC'!E75</f>
        <v>1630.9758899999999</v>
      </c>
      <c r="F10" s="6">
        <f>'INPUT by REC'!F75</f>
        <v>1699.3635630000001</v>
      </c>
      <c r="G10" s="6">
        <f>'INPUT by REC'!G75</f>
        <v>1037.2517780000001</v>
      </c>
      <c r="H10" s="6">
        <f>'INPUT by REC'!H75</f>
        <v>1560.3870460000001</v>
      </c>
      <c r="I10" s="6">
        <f>'INPUT by REC'!I75</f>
        <v>1432.406109</v>
      </c>
      <c r="J10" s="6">
        <f>'INPUT by REC'!J75</f>
        <v>1216.6072750000001</v>
      </c>
      <c r="K10" s="6">
        <f>'INPUT by REC'!K75</f>
        <v>832.28765699999997</v>
      </c>
      <c r="M10" s="6">
        <f>'INPUT by REC'!M75</f>
        <v>11516.863819999999</v>
      </c>
      <c r="N10" s="6">
        <f>'INPUT by REC'!N75</f>
        <v>13081.691261</v>
      </c>
      <c r="O10" s="6">
        <f>'INPUT by REC'!O75</f>
        <v>15324.78184</v>
      </c>
      <c r="P10" s="6">
        <f>'INPUT by REC'!P75</f>
        <v>19096.418132000003</v>
      </c>
      <c r="Q10" s="6">
        <f>'INPUT by REC'!Q75</f>
        <v>24281.401870999995</v>
      </c>
      <c r="R10" s="6">
        <f>'INPUT by REC'!R75</f>
        <v>32643.754844999999</v>
      </c>
      <c r="S10" s="6">
        <f>'INPUT by REC'!S75</f>
        <v>28510.934220000003</v>
      </c>
      <c r="T10" s="6">
        <f>'INPUT by REC'!T75</f>
        <v>32749.574232000006</v>
      </c>
      <c r="U10" s="6">
        <f>'INPUT by REC'!U75</f>
        <v>43284.676581999993</v>
      </c>
      <c r="V10" s="6">
        <f>'INPUT by REC'!V75</f>
        <v>35685.605263999983</v>
      </c>
      <c r="X10" s="6">
        <f>'INPUT by REC'!X75</f>
        <v>-10528.462152999999</v>
      </c>
      <c r="Y10" s="6">
        <f>'INPUT by REC'!Y75</f>
        <v>-11976.323066999999</v>
      </c>
      <c r="Z10" s="6">
        <f>'INPUT by REC'!Z75</f>
        <v>-13775.275975</v>
      </c>
      <c r="AA10" s="6">
        <f>'INPUT by REC'!AA75</f>
        <v>-17465.442242000001</v>
      </c>
      <c r="AB10" s="6">
        <f>'INPUT by REC'!AB75</f>
        <v>-22582.038307999996</v>
      </c>
      <c r="AC10" s="6">
        <f>'INPUT by REC'!AC75</f>
        <v>-31606.503066999998</v>
      </c>
      <c r="AD10" s="6">
        <f>'INPUT by REC'!AD75</f>
        <v>-26950.547174000003</v>
      </c>
      <c r="AE10" s="6">
        <f>'INPUT by REC'!AE75</f>
        <v>-31317.168123000007</v>
      </c>
      <c r="AF10" s="6">
        <f>'INPUT by REC'!AF75</f>
        <v>-42068.069306999991</v>
      </c>
      <c r="AG10" s="6">
        <f>'INPUT by REC'!AG75</f>
        <v>-34853.317606999983</v>
      </c>
      <c r="AI10" s="6">
        <f>'INPUT by REC'!AI75</f>
        <v>12505.265486999999</v>
      </c>
      <c r="AJ10" s="6">
        <f>'INPUT by REC'!AJ75</f>
        <v>14187.059455000001</v>
      </c>
      <c r="AK10" s="6">
        <f>'INPUT by REC'!AK75</f>
        <v>16874.287704999999</v>
      </c>
      <c r="AL10" s="6">
        <f>'INPUT by REC'!AL75</f>
        <v>20727.394022000004</v>
      </c>
      <c r="AM10" s="6">
        <f>'INPUT by REC'!AM75</f>
        <v>25980.765433999994</v>
      </c>
      <c r="AN10" s="6">
        <f>'INPUT by REC'!AN75</f>
        <v>33681.006623000001</v>
      </c>
      <c r="AO10" s="6">
        <f>'INPUT by REC'!AO75</f>
        <v>30071.321266000003</v>
      </c>
      <c r="AP10" s="6">
        <f>'INPUT by REC'!AP75</f>
        <v>34181.98034100001</v>
      </c>
      <c r="AQ10" s="6">
        <f>'INPUT by REC'!AQ75</f>
        <v>44501.283856999995</v>
      </c>
      <c r="AR10" s="6">
        <f>'INPUT by REC'!AR75</f>
        <v>36517.892920999984</v>
      </c>
    </row>
    <row r="11" spans="1:44" s="6" customFormat="1" x14ac:dyDescent="0.25">
      <c r="A11" s="6" t="str">
        <f>'INPUT by REC'!A76</f>
        <v>Textiles</v>
      </c>
      <c r="B11" s="6">
        <f>'INPUT by REC'!B76</f>
        <v>177.904606</v>
      </c>
      <c r="C11" s="6">
        <f>'INPUT by REC'!C76</f>
        <v>89.750071000000005</v>
      </c>
      <c r="D11" s="6">
        <f>'INPUT by REC'!D76</f>
        <v>75.689863000000003</v>
      </c>
      <c r="E11" s="6">
        <f>'INPUT by REC'!E76</f>
        <v>65.150830999999982</v>
      </c>
      <c r="F11" s="6">
        <f>'INPUT by REC'!F76</f>
        <v>604.46957300000008</v>
      </c>
      <c r="G11" s="6">
        <f>'INPUT by REC'!G76</f>
        <v>802.69994900000006</v>
      </c>
      <c r="H11" s="6">
        <f>'INPUT by REC'!H76</f>
        <v>56.438468999999998</v>
      </c>
      <c r="I11" s="6">
        <f>'INPUT by REC'!I76</f>
        <v>63.764355999999999</v>
      </c>
      <c r="J11" s="6">
        <f>'INPUT by REC'!J76</f>
        <v>102.623498</v>
      </c>
      <c r="K11" s="6">
        <f>'INPUT by REC'!K76</f>
        <v>71.953524999999985</v>
      </c>
      <c r="M11" s="6">
        <f>'INPUT by REC'!M76</f>
        <v>1932.4675069999998</v>
      </c>
      <c r="N11" s="6">
        <f>'INPUT by REC'!N76</f>
        <v>1980.4663779999996</v>
      </c>
      <c r="O11" s="6">
        <f>'INPUT by REC'!O76</f>
        <v>2169.3229409999999</v>
      </c>
      <c r="P11" s="6">
        <f>'INPUT by REC'!P76</f>
        <v>2827.7992430000004</v>
      </c>
      <c r="Q11" s="6">
        <f>'INPUT by REC'!Q76</f>
        <v>3307.5100670000002</v>
      </c>
      <c r="R11" s="6">
        <f>'INPUT by REC'!R76</f>
        <v>4036.9630330000005</v>
      </c>
      <c r="S11" s="6">
        <f>'INPUT by REC'!S76</f>
        <v>3592.5001249999996</v>
      </c>
      <c r="T11" s="6">
        <f>'INPUT by REC'!T76</f>
        <v>4108.0286940000005</v>
      </c>
      <c r="U11" s="6">
        <f>'INPUT by REC'!U76</f>
        <v>5460.9921750000003</v>
      </c>
      <c r="V11" s="6">
        <f>'INPUT by REC'!V76</f>
        <v>5007.917778</v>
      </c>
      <c r="X11" s="6">
        <f>'INPUT by REC'!X76</f>
        <v>-1754.5629009999998</v>
      </c>
      <c r="Y11" s="6">
        <f>'INPUT by REC'!Y76</f>
        <v>-1890.7163069999997</v>
      </c>
      <c r="Z11" s="6">
        <f>'INPUT by REC'!Z76</f>
        <v>-2093.6330779999998</v>
      </c>
      <c r="AA11" s="6">
        <f>'INPUT by REC'!AA76</f>
        <v>-2762.6484120000005</v>
      </c>
      <c r="AB11" s="6">
        <f>'INPUT by REC'!AB76</f>
        <v>-2703.0404939999999</v>
      </c>
      <c r="AC11" s="6">
        <f>'INPUT by REC'!AC76</f>
        <v>-3234.2630840000002</v>
      </c>
      <c r="AD11" s="6">
        <f>'INPUT by REC'!AD76</f>
        <v>-3536.0616559999994</v>
      </c>
      <c r="AE11" s="6">
        <f>'INPUT by REC'!AE76</f>
        <v>-4044.2643380000004</v>
      </c>
      <c r="AF11" s="6">
        <f>'INPUT by REC'!AF76</f>
        <v>-5358.3686770000004</v>
      </c>
      <c r="AG11" s="6">
        <f>'INPUT by REC'!AG76</f>
        <v>-4935.9642530000001</v>
      </c>
      <c r="AI11" s="6">
        <f>'INPUT by REC'!AI76</f>
        <v>2110.3721129999999</v>
      </c>
      <c r="AJ11" s="6">
        <f>'INPUT by REC'!AJ76</f>
        <v>2070.2164489999996</v>
      </c>
      <c r="AK11" s="6">
        <f>'INPUT by REC'!AK76</f>
        <v>2245.012804</v>
      </c>
      <c r="AL11" s="6">
        <f>'INPUT by REC'!AL76</f>
        <v>2892.9500740000003</v>
      </c>
      <c r="AM11" s="6">
        <f>'INPUT by REC'!AM76</f>
        <v>3911.9796400000005</v>
      </c>
      <c r="AN11" s="6">
        <f>'INPUT by REC'!AN76</f>
        <v>4839.6629820000007</v>
      </c>
      <c r="AO11" s="6">
        <f>'INPUT by REC'!AO76</f>
        <v>3648.9385939999997</v>
      </c>
      <c r="AP11" s="6">
        <f>'INPUT by REC'!AP76</f>
        <v>4171.7930500000002</v>
      </c>
      <c r="AQ11" s="6">
        <f>'INPUT by REC'!AQ76</f>
        <v>5563.6156730000002</v>
      </c>
      <c r="AR11" s="6">
        <f>'INPUT by REC'!AR76</f>
        <v>5079.8713029999999</v>
      </c>
    </row>
    <row r="12" spans="1:44" s="6" customFormat="1" x14ac:dyDescent="0.25">
      <c r="A12" s="6" t="str">
        <f>'INPUT by REC'!A77</f>
        <v>Clothing</v>
      </c>
      <c r="B12" s="6">
        <f>'INPUT by REC'!B77</f>
        <v>32.544447000000005</v>
      </c>
      <c r="C12" s="6">
        <f>'INPUT by REC'!C77</f>
        <v>31.460581000000005</v>
      </c>
      <c r="D12" s="6">
        <f>'INPUT by REC'!D77</f>
        <v>31.930581999999994</v>
      </c>
      <c r="E12" s="6">
        <f>'INPUT by REC'!E77</f>
        <v>34.532326000000005</v>
      </c>
      <c r="F12" s="6">
        <f>'INPUT by REC'!F77</f>
        <v>42.710408999999999</v>
      </c>
      <c r="G12" s="6">
        <f>'INPUT by REC'!G77</f>
        <v>24.535582000000002</v>
      </c>
      <c r="H12" s="6">
        <f>'INPUT by REC'!H77</f>
        <v>22.624063000000003</v>
      </c>
      <c r="I12" s="6">
        <f>'INPUT by REC'!I77</f>
        <v>18.627016000000001</v>
      </c>
      <c r="J12" s="6">
        <f>'INPUT by REC'!J77</f>
        <v>33.801178000000007</v>
      </c>
      <c r="K12" s="6">
        <f>'INPUT by REC'!K77</f>
        <v>25.246909000000002</v>
      </c>
      <c r="M12" s="6">
        <f>'INPUT by REC'!M77</f>
        <v>418.70839600000005</v>
      </c>
      <c r="N12" s="6">
        <f>'INPUT by REC'!N77</f>
        <v>358.27592400000003</v>
      </c>
      <c r="O12" s="6">
        <f>'INPUT by REC'!O77</f>
        <v>364.31601799999993</v>
      </c>
      <c r="P12" s="6">
        <f>'INPUT by REC'!P77</f>
        <v>359.39308099999994</v>
      </c>
      <c r="Q12" s="6">
        <f>'INPUT by REC'!Q77</f>
        <v>1120.0900670000001</v>
      </c>
      <c r="R12" s="6">
        <f>'INPUT by REC'!R77</f>
        <v>719.52037300000006</v>
      </c>
      <c r="S12" s="6">
        <f>'INPUT by REC'!S77</f>
        <v>654.69457499999999</v>
      </c>
      <c r="T12" s="6">
        <f>'INPUT by REC'!T77</f>
        <v>689.89426400000002</v>
      </c>
      <c r="U12" s="6">
        <f>'INPUT by REC'!U77</f>
        <v>889.906295</v>
      </c>
      <c r="V12" s="6">
        <f>'INPUT by REC'!V77</f>
        <v>1363.088972</v>
      </c>
      <c r="X12" s="6">
        <f>'INPUT by REC'!X77</f>
        <v>-386.16394900000006</v>
      </c>
      <c r="Y12" s="6">
        <f>'INPUT by REC'!Y77</f>
        <v>-326.81534300000004</v>
      </c>
      <c r="Z12" s="6">
        <f>'INPUT by REC'!Z77</f>
        <v>-332.38543599999991</v>
      </c>
      <c r="AA12" s="6">
        <f>'INPUT by REC'!AA77</f>
        <v>-324.86075499999993</v>
      </c>
      <c r="AB12" s="6">
        <f>'INPUT by REC'!AB77</f>
        <v>-1077.3796580000001</v>
      </c>
      <c r="AC12" s="6">
        <f>'INPUT by REC'!AC77</f>
        <v>-694.98479100000009</v>
      </c>
      <c r="AD12" s="6">
        <f>'INPUT by REC'!AD77</f>
        <v>-632.07051200000001</v>
      </c>
      <c r="AE12" s="6">
        <f>'INPUT by REC'!AE77</f>
        <v>-671.267248</v>
      </c>
      <c r="AF12" s="6">
        <f>'INPUT by REC'!AF77</f>
        <v>-856.10511699999995</v>
      </c>
      <c r="AG12" s="6">
        <f>'INPUT by REC'!AG77</f>
        <v>-1337.8420630000001</v>
      </c>
      <c r="AI12" s="6">
        <f>'INPUT by REC'!AI77</f>
        <v>451.25284300000004</v>
      </c>
      <c r="AJ12" s="6">
        <f>'INPUT by REC'!AJ77</f>
        <v>389.73650500000002</v>
      </c>
      <c r="AK12" s="6">
        <f>'INPUT by REC'!AK77</f>
        <v>396.24659999999994</v>
      </c>
      <c r="AL12" s="6">
        <f>'INPUT by REC'!AL77</f>
        <v>393.92540699999995</v>
      </c>
      <c r="AM12" s="6">
        <f>'INPUT by REC'!AM77</f>
        <v>1162.8004760000001</v>
      </c>
      <c r="AN12" s="6">
        <f>'INPUT by REC'!AN77</f>
        <v>744.05595500000004</v>
      </c>
      <c r="AO12" s="6">
        <f>'INPUT by REC'!AO77</f>
        <v>677.31863799999996</v>
      </c>
      <c r="AP12" s="6">
        <f>'INPUT by REC'!AP77</f>
        <v>708.52128000000005</v>
      </c>
      <c r="AQ12" s="6">
        <f>'INPUT by REC'!AQ77</f>
        <v>923.70747300000005</v>
      </c>
      <c r="AR12" s="6">
        <f>'INPUT by REC'!AR77</f>
        <v>1388.335881</v>
      </c>
    </row>
    <row r="14" spans="1:44" x14ac:dyDescent="0.25">
      <c r="B14" t="s">
        <v>68</v>
      </c>
      <c r="M14" t="s">
        <v>59</v>
      </c>
      <c r="X14" t="s">
        <v>59</v>
      </c>
      <c r="AI14" t="s">
        <v>59</v>
      </c>
    </row>
    <row r="15" spans="1:44" x14ac:dyDescent="0.25">
      <c r="B15" s="12">
        <v>2002</v>
      </c>
      <c r="C15" s="12">
        <v>2003</v>
      </c>
      <c r="D15" s="12">
        <v>2004</v>
      </c>
      <c r="E15" s="12">
        <v>2005</v>
      </c>
      <c r="F15" s="12">
        <v>2006</v>
      </c>
      <c r="G15" s="12">
        <v>2007</v>
      </c>
      <c r="H15" s="12">
        <v>2008</v>
      </c>
      <c r="I15" s="12">
        <v>2009</v>
      </c>
      <c r="J15" s="12">
        <v>2010</v>
      </c>
      <c r="K15" s="12">
        <v>2011</v>
      </c>
      <c r="M15" s="12">
        <v>2002</v>
      </c>
      <c r="N15" s="12">
        <v>2003</v>
      </c>
      <c r="O15" s="12">
        <v>2004</v>
      </c>
      <c r="P15" s="12">
        <v>2005</v>
      </c>
      <c r="Q15" s="12">
        <v>2006</v>
      </c>
      <c r="R15" s="12">
        <v>2007</v>
      </c>
      <c r="S15" s="12">
        <v>2008</v>
      </c>
      <c r="T15" s="12">
        <v>2009</v>
      </c>
      <c r="U15" s="12">
        <v>2010</v>
      </c>
      <c r="V15" s="12">
        <v>2011</v>
      </c>
      <c r="X15" s="12">
        <v>2002</v>
      </c>
      <c r="Y15" s="12">
        <v>2003</v>
      </c>
      <c r="Z15" s="12">
        <v>2004</v>
      </c>
      <c r="AA15" s="12">
        <v>2005</v>
      </c>
      <c r="AB15" s="12">
        <v>2006</v>
      </c>
      <c r="AC15" s="12">
        <v>2007</v>
      </c>
      <c r="AD15" s="12">
        <v>2008</v>
      </c>
      <c r="AE15" s="12">
        <v>2009</v>
      </c>
      <c r="AF15" s="12">
        <v>2010</v>
      </c>
      <c r="AG15" s="12">
        <v>2011</v>
      </c>
      <c r="AI15" s="12">
        <v>2002</v>
      </c>
      <c r="AJ15" s="12">
        <v>2003</v>
      </c>
      <c r="AK15" s="12">
        <v>2004</v>
      </c>
      <c r="AL15" s="12">
        <v>2005</v>
      </c>
      <c r="AM15" s="12">
        <v>2006</v>
      </c>
      <c r="AN15" s="12">
        <v>2007</v>
      </c>
      <c r="AO15" s="12">
        <v>2008</v>
      </c>
      <c r="AP15" s="12">
        <v>2009</v>
      </c>
      <c r="AQ15" s="12">
        <v>2010</v>
      </c>
      <c r="AR15" s="12">
        <v>2011</v>
      </c>
    </row>
    <row r="16" spans="1:44" s="14" customFormat="1" x14ac:dyDescent="0.25">
      <c r="A16" s="7" t="s">
        <v>67</v>
      </c>
      <c r="B16" s="14">
        <f t="shared" ref="B16:K16" si="0">B4/B$4</f>
        <v>1</v>
      </c>
      <c r="C16" s="14">
        <f t="shared" si="0"/>
        <v>1</v>
      </c>
      <c r="D16" s="14">
        <f t="shared" si="0"/>
        <v>1</v>
      </c>
      <c r="E16" s="14">
        <f t="shared" si="0"/>
        <v>1</v>
      </c>
      <c r="F16" s="14">
        <f t="shared" si="0"/>
        <v>1</v>
      </c>
      <c r="G16" s="14">
        <f t="shared" si="0"/>
        <v>1</v>
      </c>
      <c r="H16" s="14">
        <f t="shared" si="0"/>
        <v>1</v>
      </c>
      <c r="I16" s="14">
        <f t="shared" si="0"/>
        <v>1</v>
      </c>
      <c r="J16" s="14">
        <f t="shared" si="0"/>
        <v>1</v>
      </c>
      <c r="K16" s="14">
        <f t="shared" si="0"/>
        <v>1</v>
      </c>
      <c r="M16" s="14">
        <f t="shared" ref="M16:V16" si="1">M4/M$4</f>
        <v>1</v>
      </c>
      <c r="N16" s="14">
        <f t="shared" si="1"/>
        <v>1</v>
      </c>
      <c r="O16" s="14">
        <f t="shared" si="1"/>
        <v>1</v>
      </c>
      <c r="P16" s="14">
        <f t="shared" si="1"/>
        <v>1</v>
      </c>
      <c r="Q16" s="14">
        <f t="shared" si="1"/>
        <v>1</v>
      </c>
      <c r="R16" s="14">
        <f t="shared" si="1"/>
        <v>1</v>
      </c>
      <c r="S16" s="14">
        <f t="shared" si="1"/>
        <v>1</v>
      </c>
      <c r="T16" s="14">
        <f t="shared" si="1"/>
        <v>1</v>
      </c>
      <c r="U16" s="14">
        <f t="shared" si="1"/>
        <v>1</v>
      </c>
      <c r="V16" s="14">
        <f t="shared" si="1"/>
        <v>1</v>
      </c>
      <c r="X16" s="14">
        <f t="shared" ref="X16:AG16" si="2">X4/X$4</f>
        <v>1</v>
      </c>
      <c r="Y16" s="14">
        <f t="shared" si="2"/>
        <v>1</v>
      </c>
      <c r="Z16" s="14">
        <f t="shared" si="2"/>
        <v>1</v>
      </c>
      <c r="AA16" s="14">
        <f t="shared" si="2"/>
        <v>1</v>
      </c>
      <c r="AB16" s="14">
        <f t="shared" si="2"/>
        <v>1</v>
      </c>
      <c r="AC16" s="14">
        <f t="shared" si="2"/>
        <v>1</v>
      </c>
      <c r="AD16" s="14">
        <f t="shared" si="2"/>
        <v>1</v>
      </c>
      <c r="AE16" s="14">
        <f t="shared" si="2"/>
        <v>1</v>
      </c>
      <c r="AF16" s="14">
        <f t="shared" si="2"/>
        <v>1</v>
      </c>
      <c r="AG16" s="14">
        <f t="shared" si="2"/>
        <v>1</v>
      </c>
      <c r="AI16" s="14">
        <f t="shared" ref="AI16:AR16" si="3">AI4/AI$4</f>
        <v>1</v>
      </c>
      <c r="AJ16" s="14">
        <f t="shared" si="3"/>
        <v>1</v>
      </c>
      <c r="AK16" s="14">
        <f t="shared" si="3"/>
        <v>1</v>
      </c>
      <c r="AL16" s="14">
        <f t="shared" si="3"/>
        <v>1</v>
      </c>
      <c r="AM16" s="14">
        <f t="shared" si="3"/>
        <v>1</v>
      </c>
      <c r="AN16" s="14">
        <f t="shared" si="3"/>
        <v>1</v>
      </c>
      <c r="AO16" s="14">
        <f t="shared" si="3"/>
        <v>1</v>
      </c>
      <c r="AP16" s="14">
        <f t="shared" si="3"/>
        <v>1</v>
      </c>
      <c r="AQ16" s="14">
        <f t="shared" si="3"/>
        <v>1</v>
      </c>
      <c r="AR16" s="14">
        <f t="shared" si="3"/>
        <v>1</v>
      </c>
    </row>
    <row r="17" spans="1:44" s="14" customFormat="1" x14ac:dyDescent="0.25">
      <c r="A17" s="7" t="s">
        <v>14</v>
      </c>
      <c r="B17" s="14">
        <f t="shared" ref="B17:K17" si="4">B5/B$4</f>
        <v>0.22699146302163856</v>
      </c>
      <c r="C17" s="14">
        <f t="shared" si="4"/>
        <v>0.18267451638687204</v>
      </c>
      <c r="D17" s="14">
        <f t="shared" si="4"/>
        <v>0.14357113883425884</v>
      </c>
      <c r="E17" s="14">
        <f t="shared" si="4"/>
        <v>0.11804336312411276</v>
      </c>
      <c r="F17" s="14">
        <f t="shared" si="4"/>
        <v>0.12027519664476598</v>
      </c>
      <c r="G17" s="14">
        <f t="shared" si="4"/>
        <v>0.11429456346742098</v>
      </c>
      <c r="H17" s="14">
        <f t="shared" si="4"/>
        <v>0.16662041866312771</v>
      </c>
      <c r="I17" s="14">
        <f t="shared" si="4"/>
        <v>0.13838800416270913</v>
      </c>
      <c r="J17" s="14">
        <f t="shared" si="4"/>
        <v>0.13405822759645597</v>
      </c>
      <c r="K17" s="14">
        <f t="shared" si="4"/>
        <v>0.12137100557653038</v>
      </c>
      <c r="M17" s="14">
        <f t="shared" ref="M17:V17" si="5">M5/M$4</f>
        <v>0.18006617470863401</v>
      </c>
      <c r="N17" s="14">
        <f t="shared" si="5"/>
        <v>0.18126370463225266</v>
      </c>
      <c r="O17" s="14">
        <f t="shared" si="5"/>
        <v>0.1731348152059542</v>
      </c>
      <c r="P17" s="14">
        <f t="shared" si="5"/>
        <v>0.14029602132398222</v>
      </c>
      <c r="Q17" s="14">
        <f t="shared" si="5"/>
        <v>0.14304646254896924</v>
      </c>
      <c r="R17" s="14">
        <f t="shared" si="5"/>
        <v>0.14427496083787275</v>
      </c>
      <c r="S17" s="14">
        <f t="shared" si="5"/>
        <v>0.15451968591941093</v>
      </c>
      <c r="T17" s="14">
        <f t="shared" si="5"/>
        <v>0.15045789108027335</v>
      </c>
      <c r="U17" s="14">
        <f t="shared" si="5"/>
        <v>0.14524736962808701</v>
      </c>
      <c r="V17" s="14">
        <f t="shared" si="5"/>
        <v>0.15796894754295807</v>
      </c>
      <c r="X17" s="14">
        <f t="shared" ref="X17:AG17" si="6">X5/X$4</f>
        <v>0.60007946497204001</v>
      </c>
      <c r="Y17" s="14">
        <f t="shared" si="6"/>
        <v>0.18699170291743769</v>
      </c>
      <c r="Z17" s="14">
        <f t="shared" si="6"/>
        <v>6.5423674804569648E-2</v>
      </c>
      <c r="AA17" s="14">
        <f t="shared" si="6"/>
        <v>6.2800122184367202E-2</v>
      </c>
      <c r="AB17" s="14">
        <f t="shared" si="6"/>
        <v>2.8066025425032792E-2</v>
      </c>
      <c r="AC17" s="14">
        <f t="shared" si="6"/>
        <v>-5.7085830507626022E-2</v>
      </c>
      <c r="AD17" s="14">
        <f t="shared" si="6"/>
        <v>5.4172134622166676E-2</v>
      </c>
      <c r="AE17" s="14">
        <f t="shared" si="6"/>
        <v>3.4057847675442378E-2</v>
      </c>
      <c r="AF17" s="14">
        <f t="shared" si="6"/>
        <v>2.4394886158994929E-2</v>
      </c>
      <c r="AG17" s="14">
        <f t="shared" si="6"/>
        <v>-0.22797245273629549</v>
      </c>
      <c r="AI17" s="14">
        <f t="shared" ref="AI17:AR17" si="7">AI5/AI$4</f>
        <v>0.20491702911323215</v>
      </c>
      <c r="AJ17" s="14">
        <f t="shared" si="7"/>
        <v>0.18206818234564501</v>
      </c>
      <c r="AK17" s="14">
        <f t="shared" si="7"/>
        <v>0.15600169776864073</v>
      </c>
      <c r="AL17" s="14">
        <f t="shared" si="7"/>
        <v>0.1273044518862535</v>
      </c>
      <c r="AM17" s="14">
        <f t="shared" si="7"/>
        <v>0.13040948655166085</v>
      </c>
      <c r="AN17" s="14">
        <f t="shared" si="7"/>
        <v>0.12807906734095437</v>
      </c>
      <c r="AO17" s="14">
        <f t="shared" si="7"/>
        <v>0.16022599543343152</v>
      </c>
      <c r="AP17" s="14">
        <f t="shared" si="7"/>
        <v>0.14409294708175086</v>
      </c>
      <c r="AQ17" s="14">
        <f t="shared" si="7"/>
        <v>0.1393812404677173</v>
      </c>
      <c r="AR17" s="14">
        <f t="shared" si="7"/>
        <v>0.1387591667283391</v>
      </c>
    </row>
    <row r="18" spans="1:44" s="14" customFormat="1" x14ac:dyDescent="0.25">
      <c r="A18" s="7" t="s">
        <v>15</v>
      </c>
      <c r="B18" s="14">
        <f t="shared" ref="B18:K18" si="8">B6/B$4</f>
        <v>0.18361232235398969</v>
      </c>
      <c r="C18" s="14">
        <f t="shared" si="8"/>
        <v>0.13904506938205674</v>
      </c>
      <c r="D18" s="14">
        <f t="shared" si="8"/>
        <v>0.11023280160714254</v>
      </c>
      <c r="E18" s="14">
        <f t="shared" si="8"/>
        <v>8.9782047633214804E-2</v>
      </c>
      <c r="F18" s="14">
        <f t="shared" si="8"/>
        <v>9.3144547365287364E-2</v>
      </c>
      <c r="G18" s="14">
        <f t="shared" si="8"/>
        <v>9.059345555416097E-2</v>
      </c>
      <c r="H18" s="14">
        <f t="shared" si="8"/>
        <v>0.14230380817023866</v>
      </c>
      <c r="I18" s="14">
        <f t="shared" si="8"/>
        <v>0.11224581359611548</v>
      </c>
      <c r="J18" s="14">
        <f t="shared" si="8"/>
        <v>0.10631755846876655</v>
      </c>
      <c r="K18" s="14">
        <f t="shared" si="8"/>
        <v>9.2983121156454629E-2</v>
      </c>
      <c r="M18" s="14">
        <f t="shared" ref="M18:V18" si="9">M6/M$4</f>
        <v>0.16332574118828094</v>
      </c>
      <c r="N18" s="14">
        <f t="shared" si="9"/>
        <v>0.16385226279707696</v>
      </c>
      <c r="O18" s="14">
        <f t="shared" si="9"/>
        <v>0.15930891684049739</v>
      </c>
      <c r="P18" s="14">
        <f t="shared" si="9"/>
        <v>0.13228840794010402</v>
      </c>
      <c r="Q18" s="14">
        <f t="shared" si="9"/>
        <v>0.13444031306127574</v>
      </c>
      <c r="R18" s="14">
        <f t="shared" si="9"/>
        <v>0.13504921616702203</v>
      </c>
      <c r="S18" s="14">
        <f t="shared" si="9"/>
        <v>0.14588147007979085</v>
      </c>
      <c r="T18" s="14">
        <f t="shared" si="9"/>
        <v>0.1417778133606668</v>
      </c>
      <c r="U18" s="14">
        <f t="shared" si="9"/>
        <v>0.13672952830623419</v>
      </c>
      <c r="V18" s="14">
        <f t="shared" si="9"/>
        <v>0.14966356807714848</v>
      </c>
      <c r="X18" s="14">
        <f t="shared" ref="X18:AG18" si="10">X6/X$4</f>
        <v>0.34490445940030373</v>
      </c>
      <c r="Y18" s="14">
        <f t="shared" si="10"/>
        <v>6.3133254129740926E-2</v>
      </c>
      <c r="Z18" s="14">
        <f t="shared" si="10"/>
        <v>-1.9493078953075012E-2</v>
      </c>
      <c r="AA18" s="14">
        <f t="shared" si="10"/>
        <v>-1.5741934392397374E-2</v>
      </c>
      <c r="AB18" s="14">
        <f t="shared" si="10"/>
        <v>-7.4077088257899507E-2</v>
      </c>
      <c r="AC18" s="14">
        <f t="shared" si="10"/>
        <v>-0.16353412234784251</v>
      </c>
      <c r="AD18" s="14">
        <f t="shared" si="10"/>
        <v>0.17554988930666784</v>
      </c>
      <c r="AE18" s="14">
        <f t="shared" si="10"/>
        <v>-0.14302403092363314</v>
      </c>
      <c r="AF18" s="14">
        <f t="shared" si="10"/>
        <v>-0.19174624505110216</v>
      </c>
      <c r="AG18" s="14">
        <f t="shared" si="10"/>
        <v>-0.44805668277994465</v>
      </c>
      <c r="AI18" s="14">
        <f t="shared" ref="AI18:AR18" si="11">AI6/AI$4</f>
        <v>0.1740691781076952</v>
      </c>
      <c r="AJ18" s="14">
        <f t="shared" si="11"/>
        <v>0.14970662347357883</v>
      </c>
      <c r="AK18" s="14">
        <f t="shared" si="11"/>
        <v>0.13086770286261692</v>
      </c>
      <c r="AL18" s="14">
        <f t="shared" si="11"/>
        <v>0.10747230163441752</v>
      </c>
      <c r="AM18" s="14">
        <f t="shared" si="11"/>
        <v>0.11152311548051455</v>
      </c>
      <c r="AN18" s="14">
        <f t="shared" si="11"/>
        <v>0.11103349831933203</v>
      </c>
      <c r="AO18" s="14">
        <f t="shared" si="11"/>
        <v>0.14419436181743978</v>
      </c>
      <c r="AP18" s="14">
        <f t="shared" si="11"/>
        <v>0.12620438454981248</v>
      </c>
      <c r="AQ18" s="14">
        <f t="shared" si="11"/>
        <v>0.12078545121940074</v>
      </c>
      <c r="AR18" s="14">
        <f t="shared" si="11"/>
        <v>0.11991274321328105</v>
      </c>
    </row>
    <row r="19" spans="1:44" s="14" customFormat="1" x14ac:dyDescent="0.25">
      <c r="A19" s="7" t="s">
        <v>20</v>
      </c>
      <c r="B19" s="14">
        <f t="shared" ref="B19:K19" si="12">B7/B$4</f>
        <v>0.6878885476129295</v>
      </c>
      <c r="C19" s="14">
        <f t="shared" si="12"/>
        <v>0.74744333379066941</v>
      </c>
      <c r="D19" s="14">
        <f t="shared" si="12"/>
        <v>0.7886948457044165</v>
      </c>
      <c r="E19" s="14">
        <f t="shared" si="12"/>
        <v>0.83090925606678723</v>
      </c>
      <c r="F19" s="14">
        <f t="shared" si="12"/>
        <v>0.82040705559217464</v>
      </c>
      <c r="G19" s="14">
        <f t="shared" si="12"/>
        <v>0.84116609106445439</v>
      </c>
      <c r="H19" s="14">
        <f t="shared" si="12"/>
        <v>0.77018977808444655</v>
      </c>
      <c r="I19" s="14">
        <f t="shared" si="12"/>
        <v>0.8000342215978401</v>
      </c>
      <c r="J19" s="14">
        <f t="shared" si="12"/>
        <v>0.82996455753424014</v>
      </c>
      <c r="K19" s="14">
        <f t="shared" si="12"/>
        <v>0.84398423256107113</v>
      </c>
      <c r="M19" s="14">
        <f t="shared" ref="M19:V19" si="13">M7/M$4</f>
        <v>9.8189521947683628E-2</v>
      </c>
      <c r="N19" s="14">
        <f t="shared" si="13"/>
        <v>9.215325217641504E-2</v>
      </c>
      <c r="O19" s="14">
        <f t="shared" si="13"/>
        <v>0.11717765175837291</v>
      </c>
      <c r="P19" s="14">
        <f t="shared" si="13"/>
        <v>0.18642412783311024</v>
      </c>
      <c r="Q19" s="14">
        <f t="shared" si="13"/>
        <v>0.18022015956023707</v>
      </c>
      <c r="R19" s="14">
        <f t="shared" si="13"/>
        <v>0.19937757467677827</v>
      </c>
      <c r="S19" s="14">
        <f t="shared" si="13"/>
        <v>0.16344032454344462</v>
      </c>
      <c r="T19" s="14">
        <f t="shared" si="13"/>
        <v>0.17674846825916918</v>
      </c>
      <c r="U19" s="14">
        <f t="shared" si="13"/>
        <v>0.22487140473689704</v>
      </c>
      <c r="V19" s="14">
        <f t="shared" si="13"/>
        <v>0.21334472069814175</v>
      </c>
      <c r="X19" s="14">
        <f t="shared" ref="X19:AG19" si="14">X7/X$4</f>
        <v>5.3763974336962832</v>
      </c>
      <c r="Y19" s="14">
        <f t="shared" si="14"/>
        <v>2.7526786209899523</v>
      </c>
      <c r="Z19" s="14">
        <f t="shared" si="14"/>
        <v>2.5637570909892662</v>
      </c>
      <c r="AA19" s="14">
        <f t="shared" si="14"/>
        <v>2.4308730402273988</v>
      </c>
      <c r="AB19" s="14">
        <f t="shared" si="14"/>
        <v>3.4127575800284169</v>
      </c>
      <c r="AC19" s="14">
        <f t="shared" si="14"/>
        <v>4.5098956088254578</v>
      </c>
      <c r="AD19" s="14">
        <f t="shared" si="14"/>
        <v>-4.8681410848877418</v>
      </c>
      <c r="AE19" s="14">
        <f t="shared" si="14"/>
        <v>6.1876157810802956</v>
      </c>
      <c r="AF19" s="14">
        <f t="shared" si="14"/>
        <v>6.7604046957592061</v>
      </c>
      <c r="AG19" s="14">
        <f t="shared" si="14"/>
        <v>6.8637158400105953</v>
      </c>
      <c r="AI19" s="14">
        <f t="shared" ref="AI19:AR19" si="15">AI7/AI$4</f>
        <v>0.41048434540387041</v>
      </c>
      <c r="AJ19" s="14">
        <f t="shared" si="15"/>
        <v>0.46581491521518598</v>
      </c>
      <c r="AK19" s="14">
        <f t="shared" si="15"/>
        <v>0.50634382988864002</v>
      </c>
      <c r="AL19" s="14">
        <f t="shared" si="15"/>
        <v>0.56268808784308433</v>
      </c>
      <c r="AM19" s="14">
        <f t="shared" si="15"/>
        <v>0.53549362011271584</v>
      </c>
      <c r="AN19" s="14">
        <f t="shared" si="15"/>
        <v>0.54608206729983366</v>
      </c>
      <c r="AO19" s="14">
        <f t="shared" si="15"/>
        <v>0.44956350837837372</v>
      </c>
      <c r="AP19" s="14">
        <f t="shared" si="15"/>
        <v>0.50543248511639949</v>
      </c>
      <c r="AQ19" s="14">
        <f t="shared" si="15"/>
        <v>0.54210346581273017</v>
      </c>
      <c r="AR19" s="14">
        <f t="shared" si="15"/>
        <v>0.54435914787653616</v>
      </c>
    </row>
    <row r="20" spans="1:44" s="14" customFormat="1" x14ac:dyDescent="0.25">
      <c r="A20" s="7" t="s">
        <v>16</v>
      </c>
      <c r="B20" s="14">
        <f t="shared" ref="B20:K20" si="16">B8/B$4</f>
        <v>0.65868197089840375</v>
      </c>
      <c r="C20" s="14">
        <f t="shared" si="16"/>
        <v>0.72163079297042176</v>
      </c>
      <c r="D20" s="14">
        <f t="shared" si="16"/>
        <v>0.76341805032256371</v>
      </c>
      <c r="E20" s="14">
        <f t="shared" si="16"/>
        <v>0.80793112031861392</v>
      </c>
      <c r="F20" s="14">
        <f t="shared" si="16"/>
        <v>0.79672873465029637</v>
      </c>
      <c r="G20" s="14">
        <f t="shared" si="16"/>
        <v>0.81522130928267633</v>
      </c>
      <c r="H20" s="14">
        <f t="shared" si="16"/>
        <v>0.74555322260318524</v>
      </c>
      <c r="I20" s="14">
        <f t="shared" si="16"/>
        <v>0.77906054022467319</v>
      </c>
      <c r="J20" s="14">
        <f t="shared" si="16"/>
        <v>0.80889698600329807</v>
      </c>
      <c r="K20" s="14">
        <f t="shared" si="16"/>
        <v>0.81685531778546083</v>
      </c>
      <c r="M20" s="14">
        <f t="shared" ref="M20:V20" si="17">M8/M$4</f>
        <v>8.8780181059618532E-2</v>
      </c>
      <c r="N20" s="14">
        <f t="shared" si="17"/>
        <v>8.204660932851103E-2</v>
      </c>
      <c r="O20" s="14">
        <f t="shared" si="17"/>
        <v>0.10523424936085858</v>
      </c>
      <c r="P20" s="14">
        <f t="shared" si="17"/>
        <v>0.17463726572089053</v>
      </c>
      <c r="Q20" s="14">
        <f t="shared" si="17"/>
        <v>0.1681116093067041</v>
      </c>
      <c r="R20" s="14">
        <f t="shared" si="17"/>
        <v>0.18999284663659599</v>
      </c>
      <c r="S20" s="14">
        <f t="shared" si="17"/>
        <v>0.15403770904985825</v>
      </c>
      <c r="T20" s="14">
        <f t="shared" si="17"/>
        <v>0.164535779032913</v>
      </c>
      <c r="U20" s="14">
        <f t="shared" si="17"/>
        <v>0.2139008158025528</v>
      </c>
      <c r="V20" s="14">
        <f t="shared" si="17"/>
        <v>0.20311428278381996</v>
      </c>
      <c r="X20" s="14">
        <f t="shared" ref="X20:AG20" si="18">X8/X$4</f>
        <v>5.1897893486656503</v>
      </c>
      <c r="Y20" s="14">
        <f t="shared" si="18"/>
        <v>2.6788048906065844</v>
      </c>
      <c r="Z20" s="14">
        <f t="shared" si="18"/>
        <v>2.5032353268986203</v>
      </c>
      <c r="AA20" s="14">
        <f t="shared" si="18"/>
        <v>2.3801120562306854</v>
      </c>
      <c r="AB20" s="14">
        <f t="shared" si="18"/>
        <v>3.3422290325395045</v>
      </c>
      <c r="AC20" s="14">
        <f t="shared" si="18"/>
        <v>4.3892866870253169</v>
      </c>
      <c r="AD20" s="14">
        <f t="shared" si="18"/>
        <v>-4.7512134518956639</v>
      </c>
      <c r="AE20" s="14">
        <f t="shared" si="18"/>
        <v>6.0909134961242071</v>
      </c>
      <c r="AF20" s="14">
        <f t="shared" si="18"/>
        <v>6.6403778968944245</v>
      </c>
      <c r="AG20" s="14">
        <f t="shared" si="18"/>
        <v>6.6752835286571912</v>
      </c>
      <c r="AI20" s="14">
        <f t="shared" ref="AI20:AR20" si="19">AI8/AI$4</f>
        <v>0.3905907167719509</v>
      </c>
      <c r="AJ20" s="14">
        <f t="shared" si="19"/>
        <v>0.44675240362987312</v>
      </c>
      <c r="AK20" s="14">
        <f t="shared" si="19"/>
        <v>0.4866732901430374</v>
      </c>
      <c r="AL20" s="14">
        <f t="shared" si="19"/>
        <v>0.54436752502723507</v>
      </c>
      <c r="AM20" s="14">
        <f t="shared" si="19"/>
        <v>0.51696439412257422</v>
      </c>
      <c r="AN20" s="14">
        <f t="shared" si="19"/>
        <v>0.52775133152706311</v>
      </c>
      <c r="AO20" s="14">
        <f t="shared" si="19"/>
        <v>0.43297706538204156</v>
      </c>
      <c r="AP20" s="14">
        <f t="shared" si="19"/>
        <v>0.4885997671552067</v>
      </c>
      <c r="AQ20" s="14">
        <f t="shared" si="19"/>
        <v>0.52583933391734317</v>
      </c>
      <c r="AR20" s="14">
        <f t="shared" si="19"/>
        <v>0.52525892059252688</v>
      </c>
    </row>
    <row r="21" spans="1:44" s="14" customFormat="1" x14ac:dyDescent="0.25">
      <c r="A21" s="7" t="s">
        <v>21</v>
      </c>
      <c r="B21" s="14">
        <f t="shared" ref="B21:K21" si="20">B9/B$4</f>
        <v>7.3551904280349537E-2</v>
      </c>
      <c r="C21" s="14">
        <f t="shared" si="20"/>
        <v>6.2023543712956965E-2</v>
      </c>
      <c r="D21" s="14">
        <f t="shared" si="20"/>
        <v>5.7523873247430031E-2</v>
      </c>
      <c r="E21" s="14">
        <f t="shared" si="20"/>
        <v>4.4259712296754419E-2</v>
      </c>
      <c r="F21" s="14">
        <f t="shared" si="20"/>
        <v>5.203861647813262E-2</v>
      </c>
      <c r="G21" s="14">
        <f t="shared" si="20"/>
        <v>3.6489504099794061E-2</v>
      </c>
      <c r="H21" s="14">
        <f t="shared" si="20"/>
        <v>4.8520739089694717E-2</v>
      </c>
      <c r="I21" s="14">
        <f t="shared" si="20"/>
        <v>3.6434510616695386E-2</v>
      </c>
      <c r="J21" s="14">
        <f t="shared" si="20"/>
        <v>2.9781866175291251E-2</v>
      </c>
      <c r="K21" s="14">
        <f t="shared" si="20"/>
        <v>2.6464080036021825E-2</v>
      </c>
      <c r="M21" s="14">
        <f t="shared" ref="M21:V21" si="21">M9/M$4</f>
        <v>0.68473742402037086</v>
      </c>
      <c r="N21" s="14">
        <f t="shared" si="21"/>
        <v>0.69208275723773804</v>
      </c>
      <c r="O21" s="14">
        <f t="shared" si="21"/>
        <v>0.67557368328451961</v>
      </c>
      <c r="P21" s="14">
        <f t="shared" si="21"/>
        <v>0.6396049689246518</v>
      </c>
      <c r="Q21" s="14">
        <f t="shared" si="21"/>
        <v>0.63844254046060223</v>
      </c>
      <c r="R21" s="14">
        <f t="shared" si="21"/>
        <v>0.61727726056612131</v>
      </c>
      <c r="S21" s="14">
        <f t="shared" si="21"/>
        <v>0.64642276129023124</v>
      </c>
      <c r="T21" s="14">
        <f t="shared" si="21"/>
        <v>0.62890014968338281</v>
      </c>
      <c r="U21" s="14">
        <f t="shared" si="21"/>
        <v>0.6192019491134686</v>
      </c>
      <c r="V21" s="14">
        <f t="shared" si="21"/>
        <v>0.58135261387392401</v>
      </c>
      <c r="X21" s="14">
        <f t="shared" ref="X21:AG21" si="22">X9/X$4</f>
        <v>-4.7857892437127401</v>
      </c>
      <c r="Y21" s="14">
        <f t="shared" si="22"/>
        <v>-1.8660034529304113</v>
      </c>
      <c r="Z21" s="14">
        <f t="shared" si="22"/>
        <v>-1.5762047838783044</v>
      </c>
      <c r="AA21" s="14">
        <f t="shared" si="22"/>
        <v>-1.4337120948836795</v>
      </c>
      <c r="AB21" s="14">
        <f t="shared" si="22"/>
        <v>-2.3225250137521054</v>
      </c>
      <c r="AC21" s="14">
        <f t="shared" si="22"/>
        <v>-3.2835343531284491</v>
      </c>
      <c r="AD21" s="14">
        <f t="shared" si="22"/>
        <v>5.6046352195108229</v>
      </c>
      <c r="AE21" s="14">
        <f t="shared" si="22"/>
        <v>-5.0847429502265014</v>
      </c>
      <c r="AF21" s="14">
        <f t="shared" si="22"/>
        <v>-5.7470485308845314</v>
      </c>
      <c r="AG21" s="14">
        <f t="shared" si="22"/>
        <v>-5.2701911134960966</v>
      </c>
      <c r="AI21" s="14">
        <f t="shared" ref="AI21:AR21" si="23">AI9/AI$4</f>
        <v>0.36106370966945239</v>
      </c>
      <c r="AJ21" s="14">
        <f t="shared" si="23"/>
        <v>0.33280832268715027</v>
      </c>
      <c r="AK21" s="14">
        <f t="shared" si="23"/>
        <v>0.31739360296092056</v>
      </c>
      <c r="AL21" s="14">
        <f t="shared" si="23"/>
        <v>0.2920298985023182</v>
      </c>
      <c r="AM21" s="14">
        <f t="shared" si="23"/>
        <v>0.31301608664513497</v>
      </c>
      <c r="AN21" s="14">
        <f t="shared" si="23"/>
        <v>0.30352636087612611</v>
      </c>
      <c r="AO21" s="14">
        <f t="shared" si="23"/>
        <v>0.36447173650566678</v>
      </c>
      <c r="AP21" s="14">
        <f t="shared" si="23"/>
        <v>0.31646883699057787</v>
      </c>
      <c r="AQ21" s="14">
        <f t="shared" si="23"/>
        <v>0.3101868051054012</v>
      </c>
      <c r="AR21" s="14">
        <f t="shared" si="23"/>
        <v>0.29009888377758547</v>
      </c>
    </row>
    <row r="22" spans="1:44" s="14" customFormat="1" x14ac:dyDescent="0.25">
      <c r="A22" s="7" t="s">
        <v>18</v>
      </c>
      <c r="B22" s="14">
        <f t="shared" ref="B22:K22" si="24">B10/B$4</f>
        <v>2.6887989241820266E-2</v>
      </c>
      <c r="C22" s="14">
        <f t="shared" si="24"/>
        <v>2.2993825609922754E-2</v>
      </c>
      <c r="D22" s="14">
        <f t="shared" si="24"/>
        <v>2.5688761801486912E-2</v>
      </c>
      <c r="E22" s="14">
        <f t="shared" si="24"/>
        <v>2.1087579841211162E-2</v>
      </c>
      <c r="F22" s="14">
        <f t="shared" si="24"/>
        <v>1.9116045426131448E-2</v>
      </c>
      <c r="G22" s="14">
        <f t="shared" si="24"/>
        <v>9.2637678881561589E-3</v>
      </c>
      <c r="H22" s="14">
        <f t="shared" si="24"/>
        <v>2.1924114144114052E-2</v>
      </c>
      <c r="I22" s="14">
        <f t="shared" si="24"/>
        <v>1.370428159210346E-2</v>
      </c>
      <c r="J22" s="14">
        <f t="shared" si="24"/>
        <v>8.9227985164013757E-3</v>
      </c>
      <c r="K22" s="14">
        <f t="shared" si="24"/>
        <v>6.101118753268033E-3</v>
      </c>
      <c r="M22" s="14">
        <f t="shared" ref="M22:V22" si="25">M10/M$4</f>
        <v>0.3527043678689229</v>
      </c>
      <c r="N22" s="14">
        <f t="shared" si="25"/>
        <v>0.36105239513362519</v>
      </c>
      <c r="O22" s="14">
        <f t="shared" si="25"/>
        <v>0.35017890702302812</v>
      </c>
      <c r="P22" s="14">
        <f t="shared" si="25"/>
        <v>0.34636235700319484</v>
      </c>
      <c r="Q22" s="14">
        <f t="shared" si="25"/>
        <v>0.34059270788517104</v>
      </c>
      <c r="R22" s="14">
        <f t="shared" si="25"/>
        <v>0.34254478259488436</v>
      </c>
      <c r="S22" s="14">
        <f t="shared" si="25"/>
        <v>0.35748276884974733</v>
      </c>
      <c r="T22" s="14">
        <f t="shared" si="25"/>
        <v>0.34957394123778107</v>
      </c>
      <c r="U22" s="14">
        <f t="shared" si="25"/>
        <v>0.34984764828758974</v>
      </c>
      <c r="V22" s="14">
        <f t="shared" si="25"/>
        <v>0.28900000115998092</v>
      </c>
      <c r="X22" s="14">
        <f t="shared" ref="X22:AG22" si="26">X10/X$4</f>
        <v>-2.5635741277701163</v>
      </c>
      <c r="Y22" s="14">
        <f t="shared" si="26"/>
        <v>-1.0114899728921392</v>
      </c>
      <c r="Z22" s="14">
        <f t="shared" si="26"/>
        <v>-0.83205577689760224</v>
      </c>
      <c r="AA22" s="14">
        <f t="shared" si="26"/>
        <v>-0.78642191969745112</v>
      </c>
      <c r="AB22" s="14">
        <f t="shared" si="26"/>
        <v>-1.2826603571919699</v>
      </c>
      <c r="AC22" s="14">
        <f t="shared" si="26"/>
        <v>-1.8959088320299813</v>
      </c>
      <c r="AD22" s="14">
        <f t="shared" si="26"/>
        <v>3.1401646137811623</v>
      </c>
      <c r="AE22" s="14">
        <f t="shared" si="26"/>
        <v>-2.8894989041118229</v>
      </c>
      <c r="AF22" s="14">
        <f t="shared" si="26"/>
        <v>-3.332437790104442</v>
      </c>
      <c r="AG22" s="14">
        <f t="shared" si="26"/>
        <v>-2.6942931827474292</v>
      </c>
      <c r="AI22" s="14">
        <f t="shared" ref="AI22:AR22" si="27">AI10/AI$4</f>
        <v>0.18015741762138096</v>
      </c>
      <c r="AJ22" s="14">
        <f t="shared" si="27"/>
        <v>0.1682835270598759</v>
      </c>
      <c r="AK22" s="14">
        <f t="shared" si="27"/>
        <v>0.16212625432066236</v>
      </c>
      <c r="AL22" s="14">
        <f t="shared" si="27"/>
        <v>0.15646010730852988</v>
      </c>
      <c r="AM22" s="14">
        <f t="shared" si="27"/>
        <v>0.16218835898861639</v>
      </c>
      <c r="AN22" s="14">
        <f t="shared" si="27"/>
        <v>0.16250101092509872</v>
      </c>
      <c r="AO22" s="14">
        <f t="shared" si="27"/>
        <v>0.1992442898739219</v>
      </c>
      <c r="AP22" s="14">
        <f t="shared" si="27"/>
        <v>0.17245616134072081</v>
      </c>
      <c r="AQ22" s="14">
        <f t="shared" si="27"/>
        <v>0.17111104836922136</v>
      </c>
      <c r="AR22" s="14">
        <f t="shared" si="27"/>
        <v>0.14051007982181457</v>
      </c>
    </row>
    <row r="23" spans="1:44" s="14" customFormat="1" x14ac:dyDescent="0.25">
      <c r="A23" s="7" t="s">
        <v>22</v>
      </c>
      <c r="B23" s="14">
        <f t="shared" ref="B23:K23" si="28">B11/B$4</f>
        <v>4.8396287581314573E-3</v>
      </c>
      <c r="C23" s="14">
        <f t="shared" si="28"/>
        <v>1.8669774399643936E-3</v>
      </c>
      <c r="D23" s="14">
        <f t="shared" si="28"/>
        <v>1.2548380134038265E-3</v>
      </c>
      <c r="E23" s="14">
        <f t="shared" si="28"/>
        <v>8.4236275892082932E-4</v>
      </c>
      <c r="F23" s="14">
        <f t="shared" si="28"/>
        <v>6.7996443302475824E-3</v>
      </c>
      <c r="G23" s="14">
        <f t="shared" si="28"/>
        <v>7.1689691635995314E-3</v>
      </c>
      <c r="H23" s="14">
        <f t="shared" si="28"/>
        <v>7.9298494539991346E-4</v>
      </c>
      <c r="I23" s="14">
        <f t="shared" si="28"/>
        <v>6.1005373034410306E-4</v>
      </c>
      <c r="J23" s="14">
        <f t="shared" si="28"/>
        <v>7.5265766901017387E-4</v>
      </c>
      <c r="K23" s="14">
        <f t="shared" si="28"/>
        <v>5.2745826163470323E-4</v>
      </c>
      <c r="M23" s="14">
        <f t="shared" ref="M23:V23" si="29">M11/M$4</f>
        <v>5.9181886765043677E-2</v>
      </c>
      <c r="N23" s="14">
        <f t="shared" si="29"/>
        <v>5.4660526302915888E-2</v>
      </c>
      <c r="O23" s="14">
        <f t="shared" si="29"/>
        <v>4.9570110973883912E-2</v>
      </c>
      <c r="P23" s="14">
        <f t="shared" si="29"/>
        <v>5.1289367679694359E-2</v>
      </c>
      <c r="Q23" s="14">
        <f t="shared" si="29"/>
        <v>4.6394100969204037E-2</v>
      </c>
      <c r="R23" s="14">
        <f t="shared" si="29"/>
        <v>4.23615675049826E-2</v>
      </c>
      <c r="S23" s="14">
        <f t="shared" si="29"/>
        <v>4.5044363747196184E-2</v>
      </c>
      <c r="T23" s="14">
        <f t="shared" si="29"/>
        <v>4.3849723697362855E-2</v>
      </c>
      <c r="U23" s="14">
        <f t="shared" si="29"/>
        <v>4.4138374607497262E-2</v>
      </c>
      <c r="V23" s="14">
        <f t="shared" si="29"/>
        <v>4.0556639937704204E-2</v>
      </c>
      <c r="X23" s="14">
        <f t="shared" ref="X23:AG23" si="30">X11/X$4</f>
        <v>-0.42721833380644531</v>
      </c>
      <c r="Y23" s="14">
        <f t="shared" si="30"/>
        <v>-0.15968512000012461</v>
      </c>
      <c r="Z23" s="14">
        <f t="shared" si="30"/>
        <v>-0.1264598618869999</v>
      </c>
      <c r="AA23" s="14">
        <f t="shared" si="30"/>
        <v>-0.12439463241243216</v>
      </c>
      <c r="AB23" s="14">
        <f t="shared" si="30"/>
        <v>-0.15353276963975998</v>
      </c>
      <c r="AC23" s="14">
        <f t="shared" si="30"/>
        <v>-0.19400652875345586</v>
      </c>
      <c r="AD23" s="14">
        <f t="shared" si="30"/>
        <v>0.41200705917510266</v>
      </c>
      <c r="AE23" s="14">
        <f t="shared" si="30"/>
        <v>-0.37314668193153622</v>
      </c>
      <c r="AF23" s="14">
        <f t="shared" si="30"/>
        <v>-0.42446517196299022</v>
      </c>
      <c r="AG23" s="14">
        <f t="shared" si="30"/>
        <v>-0.38156869274539112</v>
      </c>
      <c r="AI23" s="14">
        <f t="shared" ref="AI23:AR23" si="31">AI11/AI$4</f>
        <v>3.0403128225746017E-2</v>
      </c>
      <c r="AJ23" s="14">
        <f t="shared" si="31"/>
        <v>2.4556415437612729E-2</v>
      </c>
      <c r="AK23" s="14">
        <f t="shared" si="31"/>
        <v>2.1569829979051391E-2</v>
      </c>
      <c r="AL23" s="14">
        <f t="shared" si="31"/>
        <v>2.18373461968175E-2</v>
      </c>
      <c r="AM23" s="14">
        <f t="shared" si="31"/>
        <v>2.4421049480634737E-2</v>
      </c>
      <c r="AN23" s="14">
        <f t="shared" si="31"/>
        <v>2.3349959100531423E-2</v>
      </c>
      <c r="AO23" s="14">
        <f t="shared" si="31"/>
        <v>2.4176861818741905E-2</v>
      </c>
      <c r="AP23" s="14">
        <f t="shared" si="31"/>
        <v>2.104768091648402E-2</v>
      </c>
      <c r="AQ23" s="14">
        <f t="shared" si="31"/>
        <v>2.1392553832594953E-2</v>
      </c>
      <c r="AR23" s="14">
        <f t="shared" si="31"/>
        <v>1.9545846300968058E-2</v>
      </c>
    </row>
    <row r="24" spans="1:44" s="14" customFormat="1" x14ac:dyDescent="0.25">
      <c r="A24" s="7" t="s">
        <v>19</v>
      </c>
      <c r="B24" s="14">
        <f t="shared" ref="B24:K24" si="32">B12/B$4</f>
        <v>8.8532301192182207E-4</v>
      </c>
      <c r="C24" s="14">
        <f t="shared" si="32"/>
        <v>6.5444176612598391E-4</v>
      </c>
      <c r="D24" s="14">
        <f t="shared" si="32"/>
        <v>5.2936689928620927E-4</v>
      </c>
      <c r="E24" s="14">
        <f t="shared" si="32"/>
        <v>4.4648310627555152E-4</v>
      </c>
      <c r="F24" s="14">
        <f t="shared" si="32"/>
        <v>4.8044699579842255E-4</v>
      </c>
      <c r="G24" s="14">
        <f t="shared" si="32"/>
        <v>2.1912899208240477E-4</v>
      </c>
      <c r="H24" s="14">
        <f t="shared" si="32"/>
        <v>3.1787788862201781E-4</v>
      </c>
      <c r="I24" s="14">
        <f t="shared" si="32"/>
        <v>1.7821054439849269E-4</v>
      </c>
      <c r="J24" s="14">
        <f t="shared" si="32"/>
        <v>2.4790341723956804E-4</v>
      </c>
      <c r="K24" s="14">
        <f t="shared" si="32"/>
        <v>1.8507350032940774E-4</v>
      </c>
      <c r="M24" s="14">
        <f t="shared" ref="M24:V24" si="33">M12/M$4</f>
        <v>1.2822959656441495E-2</v>
      </c>
      <c r="N24" s="14">
        <f t="shared" si="33"/>
        <v>9.8883529581957376E-3</v>
      </c>
      <c r="O24" s="14">
        <f t="shared" si="33"/>
        <v>8.3248026840571192E-3</v>
      </c>
      <c r="P24" s="14">
        <f t="shared" si="33"/>
        <v>6.5185122029354651E-3</v>
      </c>
      <c r="Q24" s="14">
        <f t="shared" si="33"/>
        <v>1.5711387300518385E-2</v>
      </c>
      <c r="R24" s="14">
        <f t="shared" si="33"/>
        <v>7.5502328366378576E-3</v>
      </c>
      <c r="S24" s="14">
        <f t="shared" si="33"/>
        <v>8.2088516502462246E-3</v>
      </c>
      <c r="T24" s="14">
        <f t="shared" si="33"/>
        <v>7.3640364053395536E-3</v>
      </c>
      <c r="U24" s="14">
        <f t="shared" si="33"/>
        <v>7.192652205966577E-3</v>
      </c>
      <c r="V24" s="14">
        <f t="shared" si="33"/>
        <v>1.1038980888088249E-2</v>
      </c>
      <c r="X24" s="14">
        <f t="shared" ref="X24:AG24" si="34">X12/X$4</f>
        <v>-9.4027018794179532E-2</v>
      </c>
      <c r="Y24" s="14">
        <f t="shared" si="34"/>
        <v>-2.7601997756946883E-2</v>
      </c>
      <c r="Z24" s="14">
        <f t="shared" si="34"/>
        <v>-2.0076782685323164E-2</v>
      </c>
      <c r="AA24" s="14">
        <f t="shared" si="34"/>
        <v>-1.462760662121133E-2</v>
      </c>
      <c r="AB24" s="14">
        <f t="shared" si="34"/>
        <v>-6.1195192307865375E-2</v>
      </c>
      <c r="AC24" s="14">
        <f t="shared" si="34"/>
        <v>-4.1688503172599679E-2</v>
      </c>
      <c r="AD24" s="14">
        <f t="shared" si="34"/>
        <v>7.3646202519841331E-2</v>
      </c>
      <c r="AE24" s="14">
        <f t="shared" si="34"/>
        <v>-6.193490962669948E-2</v>
      </c>
      <c r="AF24" s="14">
        <f t="shared" si="34"/>
        <v>-6.7816685937566151E-2</v>
      </c>
      <c r="AG24" s="14">
        <f t="shared" si="34"/>
        <v>-0.10342024798264016</v>
      </c>
      <c r="AI24" s="14">
        <f t="shared" ref="AI24:AR24" si="35">AI12/AI$4</f>
        <v>6.5009852828553927E-3</v>
      </c>
      <c r="AJ24" s="14">
        <f t="shared" si="35"/>
        <v>4.6229617838299923E-3</v>
      </c>
      <c r="AK24" s="14">
        <f t="shared" si="35"/>
        <v>3.8070926707183201E-3</v>
      </c>
      <c r="AL24" s="14">
        <f t="shared" si="35"/>
        <v>2.9735340287041652E-3</v>
      </c>
      <c r="AM24" s="14">
        <f t="shared" si="35"/>
        <v>7.2589355195370143E-3</v>
      </c>
      <c r="AN24" s="14">
        <f t="shared" si="35"/>
        <v>3.5898524716233737E-3</v>
      </c>
      <c r="AO24" s="14">
        <f t="shared" si="35"/>
        <v>4.4877266899231551E-3</v>
      </c>
      <c r="AP24" s="14">
        <f t="shared" si="35"/>
        <v>3.5746571426832478E-3</v>
      </c>
      <c r="AQ24" s="14">
        <f t="shared" si="35"/>
        <v>3.5517302062433001E-3</v>
      </c>
      <c r="AR24" s="14">
        <f t="shared" si="35"/>
        <v>5.3419069353429008E-3</v>
      </c>
    </row>
    <row r="26" spans="1:44" x14ac:dyDescent="0.25">
      <c r="B26" t="s">
        <v>1</v>
      </c>
      <c r="D26" t="s">
        <v>2</v>
      </c>
      <c r="F26" t="s">
        <v>4</v>
      </c>
    </row>
    <row r="27" spans="1:44" x14ac:dyDescent="0.25">
      <c r="B27" t="s">
        <v>60</v>
      </c>
      <c r="C27" t="s">
        <v>61</v>
      </c>
      <c r="D27" t="s">
        <v>60</v>
      </c>
      <c r="E27" t="s">
        <v>61</v>
      </c>
      <c r="F27" t="s">
        <v>60</v>
      </c>
      <c r="G27" t="s">
        <v>61</v>
      </c>
    </row>
    <row r="28" spans="1:44" ht="15.75" thickBot="1" x14ac:dyDescent="0.3">
      <c r="A28" s="7" t="s">
        <v>67</v>
      </c>
      <c r="B28" s="15">
        <f t="shared" ref="B28:B36" si="36">(K4-B4)/B4</f>
        <v>2.7109818668771388</v>
      </c>
      <c r="C28" s="14">
        <f t="shared" ref="C28:C36" si="37">(K4/B4)^(1/(K$3-B$3))-1</f>
        <v>0.15684863083096867</v>
      </c>
      <c r="D28" s="15">
        <f t="shared" ref="D28:D36" si="38">(V4-M4)/M4</f>
        <v>2.781567258503205</v>
      </c>
      <c r="E28" s="14">
        <f t="shared" ref="E28:E36" si="39">(V4/M4)^(1/(V$3-M$3))-1</f>
        <v>0.15927310070121914</v>
      </c>
      <c r="F28" s="15">
        <f t="shared" ref="F28:F36" si="40">(AR4-AI4)/AI4</f>
        <v>2.7441864058019805</v>
      </c>
      <c r="G28" s="14">
        <f t="shared" ref="G28:G36" si="41">(AR4/AI4)^(1/(AR$3-AI$3))-1</f>
        <v>0.15799420138010989</v>
      </c>
      <c r="L28" t="s">
        <v>87</v>
      </c>
      <c r="M28" t="s">
        <v>88</v>
      </c>
      <c r="N28" t="s">
        <v>89</v>
      </c>
      <c r="O28" t="s">
        <v>90</v>
      </c>
    </row>
    <row r="29" spans="1:44" ht="15.75" thickBot="1" x14ac:dyDescent="0.3">
      <c r="A29" s="7" t="s">
        <v>14</v>
      </c>
      <c r="B29" s="15">
        <f t="shared" si="36"/>
        <v>0.98424026553021637</v>
      </c>
      <c r="C29" s="14">
        <f t="shared" si="37"/>
        <v>7.9110774222254765E-2</v>
      </c>
      <c r="D29" s="15">
        <f t="shared" si="38"/>
        <v>2.3175036947126149</v>
      </c>
      <c r="E29" s="14">
        <f t="shared" si="39"/>
        <v>0.14253084878622557</v>
      </c>
      <c r="F29" s="15">
        <f t="shared" si="40"/>
        <v>1.5353685244849631</v>
      </c>
      <c r="G29" s="14">
        <f t="shared" si="41"/>
        <v>0.10890273581175114</v>
      </c>
      <c r="K29" s="54" t="s">
        <v>79</v>
      </c>
      <c r="L29" s="6">
        <f>V5/1000</f>
        <v>19.505942849</v>
      </c>
      <c r="M29" s="6">
        <f>K5/1000</f>
        <v>16.556896193</v>
      </c>
      <c r="N29" s="6">
        <f>AR5/1000</f>
        <v>36.062839042</v>
      </c>
      <c r="O29" s="6">
        <f>AG5/1000</f>
        <v>-2.9490466559999988</v>
      </c>
    </row>
    <row r="30" spans="1:44" ht="15.75" thickBot="1" x14ac:dyDescent="0.3">
      <c r="A30" s="7" t="s">
        <v>15</v>
      </c>
      <c r="B30" s="15">
        <f t="shared" si="36"/>
        <v>0.8792784281220406</v>
      </c>
      <c r="C30" s="14">
        <f t="shared" si="37"/>
        <v>7.261399397422319E-2</v>
      </c>
      <c r="D30" s="15">
        <f t="shared" si="38"/>
        <v>2.4652397393921612</v>
      </c>
      <c r="E30" s="14">
        <f t="shared" si="39"/>
        <v>0.1480752778522394</v>
      </c>
      <c r="F30" s="15">
        <f t="shared" si="40"/>
        <v>1.5792944385812686</v>
      </c>
      <c r="G30" s="14">
        <f t="shared" si="41"/>
        <v>0.11102114527135631</v>
      </c>
      <c r="K30" s="55" t="s">
        <v>80</v>
      </c>
      <c r="L30" s="6">
        <f t="shared" ref="L30:L36" si="42">V6/1000</f>
        <v>18.480397894000003</v>
      </c>
      <c r="M30" s="6">
        <f t="shared" ref="M30:M36" si="43">K6/1000</f>
        <v>12.684346458</v>
      </c>
      <c r="N30" s="6">
        <f t="shared" ref="N30:N36" si="44">AR6/1000</f>
        <v>31.164744352000003</v>
      </c>
      <c r="O30" s="6">
        <f t="shared" ref="O30:O36" si="45">AG6/1000</f>
        <v>-5.7960514360000017</v>
      </c>
    </row>
    <row r="31" spans="1:44" ht="15.75" thickBot="1" x14ac:dyDescent="0.3">
      <c r="A31" s="7" t="s">
        <v>20</v>
      </c>
      <c r="B31" s="15">
        <f t="shared" si="36"/>
        <v>3.5530779569348421</v>
      </c>
      <c r="C31" s="14">
        <f t="shared" si="37"/>
        <v>0.18343663560221324</v>
      </c>
      <c r="D31" s="15">
        <f t="shared" si="38"/>
        <v>7.2165326255123547</v>
      </c>
      <c r="E31" s="14">
        <f t="shared" si="39"/>
        <v>0.26366531420253914</v>
      </c>
      <c r="F31" s="15">
        <f t="shared" si="40"/>
        <v>3.9653102345424034</v>
      </c>
      <c r="G31" s="14">
        <f t="shared" si="41"/>
        <v>0.19488848666044589</v>
      </c>
      <c r="K31" s="55" t="s">
        <v>81</v>
      </c>
      <c r="L31" s="6">
        <f t="shared" si="42"/>
        <v>26.343721305999996</v>
      </c>
      <c r="M31" s="6">
        <f t="shared" si="43"/>
        <v>115.13259909700001</v>
      </c>
      <c r="N31" s="6">
        <f t="shared" si="44"/>
        <v>141.47632040300002</v>
      </c>
      <c r="O31" s="6">
        <f t="shared" si="45"/>
        <v>88.788877791000019</v>
      </c>
    </row>
    <row r="32" spans="1:44" ht="15.75" thickBot="1" x14ac:dyDescent="0.3">
      <c r="A32" s="7" t="s">
        <v>16</v>
      </c>
      <c r="B32" s="15">
        <f t="shared" si="36"/>
        <v>3.6021227331141974</v>
      </c>
      <c r="C32" s="14">
        <f t="shared" si="37"/>
        <v>0.18484631408302521</v>
      </c>
      <c r="D32" s="15">
        <f t="shared" si="38"/>
        <v>7.6515967003250349</v>
      </c>
      <c r="E32" s="14">
        <f t="shared" si="39"/>
        <v>0.27093051543635771</v>
      </c>
      <c r="F32" s="15">
        <f t="shared" si="40"/>
        <v>4.0351102203921894</v>
      </c>
      <c r="G32" s="14">
        <f t="shared" si="41"/>
        <v>0.19674328135254759</v>
      </c>
      <c r="K32" s="55" t="s">
        <v>82</v>
      </c>
      <c r="L32" s="6">
        <f t="shared" si="42"/>
        <v>25.080470898999998</v>
      </c>
      <c r="M32" s="6">
        <f t="shared" si="43"/>
        <v>111.431792437</v>
      </c>
      <c r="N32" s="6">
        <f t="shared" si="44"/>
        <v>136.51226333599999</v>
      </c>
      <c r="O32" s="6">
        <f t="shared" si="45"/>
        <v>86.351321538000008</v>
      </c>
    </row>
    <row r="33" spans="1:15" ht="15.75" thickBot="1" x14ac:dyDescent="0.3">
      <c r="A33" s="7" t="s">
        <v>21</v>
      </c>
      <c r="B33" s="15">
        <f t="shared" si="36"/>
        <v>0.33521656710525044</v>
      </c>
      <c r="C33" s="14">
        <f t="shared" si="37"/>
        <v>3.2642963946461379E-2</v>
      </c>
      <c r="D33" s="15">
        <f t="shared" si="38"/>
        <v>2.2106088160963209</v>
      </c>
      <c r="E33" s="14">
        <f t="shared" si="39"/>
        <v>0.13838060579489131</v>
      </c>
      <c r="F33" s="15">
        <f t="shared" si="40"/>
        <v>2.0082898610130253</v>
      </c>
      <c r="G33" s="14">
        <f t="shared" si="41"/>
        <v>0.13017743275477667</v>
      </c>
      <c r="K33" s="55" t="s">
        <v>83</v>
      </c>
      <c r="L33" s="6">
        <f t="shared" si="42"/>
        <v>71.785189670000008</v>
      </c>
      <c r="M33" s="6">
        <f t="shared" si="43"/>
        <v>3.6101128430000009</v>
      </c>
      <c r="N33" s="6">
        <f t="shared" si="44"/>
        <v>75.395302513000004</v>
      </c>
      <c r="O33" s="6">
        <f t="shared" si="45"/>
        <v>-68.175076827000012</v>
      </c>
    </row>
    <row r="34" spans="1:15" ht="15.75" thickBot="1" x14ac:dyDescent="0.3">
      <c r="A34" s="7" t="s">
        <v>18</v>
      </c>
      <c r="B34" s="15">
        <f t="shared" si="36"/>
        <v>-0.15794591936883096</v>
      </c>
      <c r="C34" s="14">
        <f t="shared" si="37"/>
        <v>-1.891995403124147E-2</v>
      </c>
      <c r="D34" s="15">
        <f t="shared" si="38"/>
        <v>2.0985523334945526</v>
      </c>
      <c r="E34" s="14">
        <f t="shared" si="39"/>
        <v>0.13389594962338736</v>
      </c>
      <c r="F34" s="15">
        <f t="shared" si="40"/>
        <v>1.9202013311082926</v>
      </c>
      <c r="G34" s="14">
        <f t="shared" si="41"/>
        <v>0.12645159094201408</v>
      </c>
      <c r="K34" s="55" t="s">
        <v>84</v>
      </c>
      <c r="L34" s="6">
        <f t="shared" si="42"/>
        <v>35.685605263999982</v>
      </c>
      <c r="M34" s="6">
        <f t="shared" si="43"/>
        <v>0.83228765699999996</v>
      </c>
      <c r="N34" s="6">
        <f t="shared" si="44"/>
        <v>36.517892920999984</v>
      </c>
      <c r="O34" s="6">
        <f t="shared" si="45"/>
        <v>-34.85331760699998</v>
      </c>
    </row>
    <row r="35" spans="1:15" ht="15.75" thickBot="1" x14ac:dyDescent="0.3">
      <c r="A35" s="7" t="s">
        <v>22</v>
      </c>
      <c r="B35" s="15">
        <f t="shared" si="36"/>
        <v>-0.59554996007242222</v>
      </c>
      <c r="C35" s="14">
        <f t="shared" si="37"/>
        <v>-9.5687944965245797E-2</v>
      </c>
      <c r="D35" s="15">
        <f t="shared" si="38"/>
        <v>1.5914628628216312</v>
      </c>
      <c r="E35" s="14">
        <f t="shared" si="39"/>
        <v>0.11160231684725175</v>
      </c>
      <c r="F35" s="15">
        <f t="shared" si="40"/>
        <v>1.4070974363751936</v>
      </c>
      <c r="G35" s="14">
        <f t="shared" si="41"/>
        <v>0.10252433897946966</v>
      </c>
      <c r="K35" s="55" t="s">
        <v>85</v>
      </c>
      <c r="L35" s="6">
        <f t="shared" si="42"/>
        <v>5.0079177780000004</v>
      </c>
      <c r="M35" s="6">
        <f t="shared" si="43"/>
        <v>7.195352499999999E-2</v>
      </c>
      <c r="N35" s="6">
        <f t="shared" si="44"/>
        <v>5.079871303</v>
      </c>
      <c r="O35" s="6">
        <f t="shared" si="45"/>
        <v>-4.9359642529999999</v>
      </c>
    </row>
    <row r="36" spans="1:15" ht="15.75" thickBot="1" x14ac:dyDescent="0.3">
      <c r="A36" s="7" t="s">
        <v>19</v>
      </c>
      <c r="B36" s="15">
        <f t="shared" si="36"/>
        <v>-0.22423296975978735</v>
      </c>
      <c r="C36" s="14">
        <f t="shared" si="37"/>
        <v>-2.7817220026321809E-2</v>
      </c>
      <c r="D36" s="15">
        <f t="shared" si="38"/>
        <v>2.2554612828924498</v>
      </c>
      <c r="E36" s="14">
        <f t="shared" si="39"/>
        <v>0.14013675995984021</v>
      </c>
      <c r="F36" s="15">
        <f t="shared" si="40"/>
        <v>2.0766252280431612</v>
      </c>
      <c r="G36" s="14">
        <f t="shared" si="41"/>
        <v>0.13300156765363469</v>
      </c>
      <c r="K36" s="55" t="s">
        <v>86</v>
      </c>
      <c r="L36" s="6">
        <f t="shared" si="42"/>
        <v>1.3630889720000001</v>
      </c>
      <c r="M36" s="6">
        <f t="shared" si="43"/>
        <v>2.5246909000000001E-2</v>
      </c>
      <c r="N36" s="6">
        <f t="shared" si="44"/>
        <v>1.3883358809999999</v>
      </c>
      <c r="O36" s="6">
        <f t="shared" si="45"/>
        <v>-1.3378420630000001</v>
      </c>
    </row>
    <row r="38" spans="1:15" x14ac:dyDescent="0.25">
      <c r="A38" s="3" t="str">
        <f>A1</f>
        <v>ECOWAS</v>
      </c>
    </row>
    <row r="39" spans="1:15" x14ac:dyDescent="0.25">
      <c r="A39" s="18"/>
      <c r="B39" s="64" t="s">
        <v>63</v>
      </c>
      <c r="C39" s="64"/>
      <c r="D39" s="64"/>
      <c r="E39" s="64"/>
      <c r="F39" s="64" t="s">
        <v>64</v>
      </c>
      <c r="G39" s="64"/>
      <c r="H39" s="64"/>
      <c r="I39" s="64"/>
      <c r="J39" s="64" t="s">
        <v>4</v>
      </c>
      <c r="K39" s="64"/>
      <c r="L39" s="64"/>
      <c r="M39" s="19" t="s">
        <v>3</v>
      </c>
    </row>
    <row r="40" spans="1:15" ht="38.25" x14ac:dyDescent="0.25">
      <c r="A40" s="29" t="s">
        <v>70</v>
      </c>
      <c r="B40" s="21">
        <v>2003</v>
      </c>
      <c r="C40" s="21">
        <v>2012</v>
      </c>
      <c r="D40" s="29" t="s">
        <v>94</v>
      </c>
      <c r="E40" s="21" t="s">
        <v>66</v>
      </c>
      <c r="F40" s="21">
        <v>2003</v>
      </c>
      <c r="G40" s="21">
        <v>2012</v>
      </c>
      <c r="H40" s="29" t="s">
        <v>94</v>
      </c>
      <c r="I40" s="21" t="s">
        <v>66</v>
      </c>
      <c r="J40" s="21">
        <v>2012</v>
      </c>
      <c r="K40" s="29" t="s">
        <v>95</v>
      </c>
      <c r="L40" s="21" t="s">
        <v>66</v>
      </c>
      <c r="M40" s="21">
        <v>2012</v>
      </c>
    </row>
    <row r="41" spans="1:15" x14ac:dyDescent="0.25">
      <c r="A41" s="22" t="s">
        <v>69</v>
      </c>
      <c r="B41" s="23">
        <f t="shared" ref="B41:B49" si="46">B4</f>
        <v>36759.969595000002</v>
      </c>
      <c r="C41" s="23">
        <f t="shared" ref="C41:C49" si="47">K4</f>
        <v>136415.58059399997</v>
      </c>
      <c r="D41" s="24"/>
      <c r="E41" s="25">
        <f t="shared" ref="E41:E49" si="48">C28</f>
        <v>0.15684863083096867</v>
      </c>
      <c r="F41" s="23">
        <f t="shared" ref="F41:F49" si="49">M4</f>
        <v>32653.022953999996</v>
      </c>
      <c r="G41" s="23">
        <f t="shared" ref="G41:G49" si="50">V4</f>
        <v>123479.60249399999</v>
      </c>
      <c r="H41" s="24"/>
      <c r="I41" s="25">
        <f t="shared" ref="I41:I49" si="51">E28</f>
        <v>0.15927310070121914</v>
      </c>
      <c r="J41" s="23">
        <f t="shared" ref="J41:J49" si="52">AR4</f>
        <v>259895.18308799996</v>
      </c>
      <c r="K41" s="24"/>
      <c r="L41" s="25">
        <f t="shared" ref="L41:L49" si="53">G28</f>
        <v>0.15799420138010989</v>
      </c>
      <c r="M41" s="23">
        <f t="shared" ref="M41:M49" si="54">AG4</f>
        <v>12935.978099999978</v>
      </c>
    </row>
    <row r="42" spans="1:15" x14ac:dyDescent="0.25">
      <c r="A42" s="28" t="s">
        <v>14</v>
      </c>
      <c r="B42" s="23">
        <f t="shared" si="46"/>
        <v>8344.1992790000004</v>
      </c>
      <c r="C42" s="23">
        <f t="shared" si="47"/>
        <v>16556.896193</v>
      </c>
      <c r="D42" s="24">
        <f t="shared" ref="D42:D49" si="55">K17</f>
        <v>0.12137100557653038</v>
      </c>
      <c r="E42" s="25">
        <f t="shared" si="48"/>
        <v>7.9110774222254765E-2</v>
      </c>
      <c r="F42" s="23">
        <f t="shared" si="49"/>
        <v>5879.7049360000001</v>
      </c>
      <c r="G42" s="23">
        <f t="shared" si="50"/>
        <v>19505.942848999999</v>
      </c>
      <c r="H42" s="24">
        <f t="shared" ref="H42:H49" si="56">V17</f>
        <v>0.15796894754295807</v>
      </c>
      <c r="I42" s="25">
        <f t="shared" si="51"/>
        <v>0.14253084878622557</v>
      </c>
      <c r="J42" s="23">
        <f t="shared" si="52"/>
        <v>36062.839042</v>
      </c>
      <c r="K42" s="24">
        <f t="shared" ref="K42:K49" si="57">AR17</f>
        <v>0.1387591667283391</v>
      </c>
      <c r="L42" s="25">
        <f t="shared" si="53"/>
        <v>0.10890273581175114</v>
      </c>
      <c r="M42" s="23">
        <f t="shared" si="54"/>
        <v>-2949.0466559999986</v>
      </c>
    </row>
    <row r="43" spans="1:15" x14ac:dyDescent="0.25">
      <c r="A43" s="28" t="s">
        <v>15</v>
      </c>
      <c r="B43" s="23">
        <f t="shared" si="46"/>
        <v>6749.5833870000006</v>
      </c>
      <c r="C43" s="23">
        <f t="shared" si="47"/>
        <v>12684.346458</v>
      </c>
      <c r="D43" s="24">
        <f t="shared" si="55"/>
        <v>9.2983121156454629E-2</v>
      </c>
      <c r="E43" s="25">
        <f t="shared" si="48"/>
        <v>7.261399397422319E-2</v>
      </c>
      <c r="F43" s="23">
        <f t="shared" si="49"/>
        <v>5333.0791760000002</v>
      </c>
      <c r="G43" s="23">
        <f t="shared" si="50"/>
        <v>18480.397894000002</v>
      </c>
      <c r="H43" s="24">
        <f t="shared" si="56"/>
        <v>0.14966356807714848</v>
      </c>
      <c r="I43" s="25">
        <f t="shared" si="51"/>
        <v>0.1480752778522394</v>
      </c>
      <c r="J43" s="23">
        <f t="shared" si="52"/>
        <v>31164.744352000002</v>
      </c>
      <c r="K43" s="24">
        <f t="shared" si="57"/>
        <v>0.11991274321328105</v>
      </c>
      <c r="L43" s="25">
        <f t="shared" si="53"/>
        <v>0.11102114527135631</v>
      </c>
      <c r="M43" s="23">
        <f t="shared" si="54"/>
        <v>-5796.0514360000016</v>
      </c>
    </row>
    <row r="44" spans="1:15" x14ac:dyDescent="0.25">
      <c r="A44" s="28" t="s">
        <v>20</v>
      </c>
      <c r="B44" s="23">
        <f t="shared" si="46"/>
        <v>25286.762095000002</v>
      </c>
      <c r="C44" s="23">
        <f t="shared" si="47"/>
        <v>115132.59909700001</v>
      </c>
      <c r="D44" s="24">
        <f t="shared" si="55"/>
        <v>0.84398423256107113</v>
      </c>
      <c r="E44" s="25">
        <f t="shared" si="48"/>
        <v>0.18343663560221324</v>
      </c>
      <c r="F44" s="23">
        <f t="shared" si="49"/>
        <v>3206.184714</v>
      </c>
      <c r="G44" s="23">
        <f t="shared" si="50"/>
        <v>26343.721305999996</v>
      </c>
      <c r="H44" s="24">
        <f t="shared" si="56"/>
        <v>0.21334472069814175</v>
      </c>
      <c r="I44" s="25">
        <f t="shared" si="51"/>
        <v>0.26366531420253914</v>
      </c>
      <c r="J44" s="23">
        <f t="shared" si="52"/>
        <v>141476.32040300002</v>
      </c>
      <c r="K44" s="24">
        <f t="shared" si="57"/>
        <v>0.54435914787653616</v>
      </c>
      <c r="L44" s="25">
        <f t="shared" si="53"/>
        <v>0.19488848666044589</v>
      </c>
      <c r="M44" s="23">
        <f t="shared" si="54"/>
        <v>88788.877791000021</v>
      </c>
    </row>
    <row r="45" spans="1:15" x14ac:dyDescent="0.25">
      <c r="A45" s="28" t="s">
        <v>16</v>
      </c>
      <c r="B45" s="23">
        <f t="shared" si="46"/>
        <v>24213.129223</v>
      </c>
      <c r="C45" s="23">
        <f t="shared" si="47"/>
        <v>111431.792437</v>
      </c>
      <c r="D45" s="24">
        <f t="shared" si="55"/>
        <v>0.81685531778546083</v>
      </c>
      <c r="E45" s="25">
        <f t="shared" si="48"/>
        <v>0.18484631408302521</v>
      </c>
      <c r="F45" s="23">
        <f t="shared" si="49"/>
        <v>2898.9412899999998</v>
      </c>
      <c r="G45" s="23">
        <f t="shared" si="50"/>
        <v>25080.470898999996</v>
      </c>
      <c r="H45" s="24">
        <f t="shared" si="56"/>
        <v>0.20311428278381996</v>
      </c>
      <c r="I45" s="25">
        <f t="shared" si="51"/>
        <v>0.27093051543635771</v>
      </c>
      <c r="J45" s="23">
        <f t="shared" si="52"/>
        <v>136512.263336</v>
      </c>
      <c r="K45" s="24">
        <f t="shared" si="57"/>
        <v>0.52525892059252688</v>
      </c>
      <c r="L45" s="25">
        <f t="shared" si="53"/>
        <v>0.19674328135254759</v>
      </c>
      <c r="M45" s="23">
        <f t="shared" si="54"/>
        <v>86351.321538000004</v>
      </c>
    </row>
    <row r="46" spans="1:15" x14ac:dyDescent="0.25">
      <c r="A46" s="28" t="s">
        <v>21</v>
      </c>
      <c r="B46" s="23">
        <f t="shared" si="46"/>
        <v>2703.7657649999996</v>
      </c>
      <c r="C46" s="23">
        <f t="shared" si="47"/>
        <v>3610.1128430000008</v>
      </c>
      <c r="D46" s="24">
        <f t="shared" si="55"/>
        <v>2.6464080036021825E-2</v>
      </c>
      <c r="E46" s="25">
        <f t="shared" si="48"/>
        <v>3.2642963946461379E-2</v>
      </c>
      <c r="F46" s="23">
        <f t="shared" si="49"/>
        <v>22358.746823999998</v>
      </c>
      <c r="G46" s="23">
        <f t="shared" si="50"/>
        <v>71785.189670000007</v>
      </c>
      <c r="H46" s="24">
        <f t="shared" si="56"/>
        <v>0.58135261387392401</v>
      </c>
      <c r="I46" s="25">
        <f t="shared" si="51"/>
        <v>0.13838060579489131</v>
      </c>
      <c r="J46" s="23">
        <f t="shared" si="52"/>
        <v>75395.302513000002</v>
      </c>
      <c r="K46" s="24">
        <f t="shared" si="57"/>
        <v>0.29009888377758547</v>
      </c>
      <c r="L46" s="25">
        <f t="shared" si="53"/>
        <v>0.13017743275477667</v>
      </c>
      <c r="M46" s="23">
        <f t="shared" si="54"/>
        <v>-68175.076827000012</v>
      </c>
    </row>
    <row r="47" spans="1:15" x14ac:dyDescent="0.25">
      <c r="A47" s="28" t="s">
        <v>18</v>
      </c>
      <c r="B47" s="23">
        <f t="shared" si="46"/>
        <v>988.40166700000009</v>
      </c>
      <c r="C47" s="23">
        <f t="shared" si="47"/>
        <v>832.28765699999997</v>
      </c>
      <c r="D47" s="24">
        <f t="shared" si="55"/>
        <v>6.101118753268033E-3</v>
      </c>
      <c r="E47" s="25">
        <f t="shared" si="48"/>
        <v>-1.891995403124147E-2</v>
      </c>
      <c r="F47" s="23">
        <f t="shared" si="49"/>
        <v>11516.863819999999</v>
      </c>
      <c r="G47" s="23">
        <f t="shared" si="50"/>
        <v>35685.605263999983</v>
      </c>
      <c r="H47" s="24">
        <f t="shared" si="56"/>
        <v>0.28900000115998092</v>
      </c>
      <c r="I47" s="25">
        <f t="shared" si="51"/>
        <v>0.13389594962338736</v>
      </c>
      <c r="J47" s="23">
        <f t="shared" si="52"/>
        <v>36517.892920999984</v>
      </c>
      <c r="K47" s="24">
        <f t="shared" si="57"/>
        <v>0.14051007982181457</v>
      </c>
      <c r="L47" s="25">
        <f t="shared" si="53"/>
        <v>0.12645159094201408</v>
      </c>
      <c r="M47" s="23">
        <f t="shared" si="54"/>
        <v>-34853.317606999983</v>
      </c>
    </row>
    <row r="48" spans="1:15" x14ac:dyDescent="0.25">
      <c r="A48" s="28" t="s">
        <v>22</v>
      </c>
      <c r="B48" s="23">
        <f t="shared" si="46"/>
        <v>177.904606</v>
      </c>
      <c r="C48" s="23">
        <f t="shared" si="47"/>
        <v>71.953524999999985</v>
      </c>
      <c r="D48" s="24">
        <f t="shared" si="55"/>
        <v>5.2745826163470323E-4</v>
      </c>
      <c r="E48" s="25">
        <f t="shared" si="48"/>
        <v>-9.5687944965245797E-2</v>
      </c>
      <c r="F48" s="23">
        <f t="shared" si="49"/>
        <v>1932.4675069999998</v>
      </c>
      <c r="G48" s="23">
        <f t="shared" si="50"/>
        <v>5007.917778</v>
      </c>
      <c r="H48" s="24">
        <f t="shared" si="56"/>
        <v>4.0556639937704204E-2</v>
      </c>
      <c r="I48" s="25">
        <f t="shared" si="51"/>
        <v>0.11160231684725175</v>
      </c>
      <c r="J48" s="23">
        <f t="shared" si="52"/>
        <v>5079.8713029999999</v>
      </c>
      <c r="K48" s="24">
        <f t="shared" si="57"/>
        <v>1.9545846300968058E-2</v>
      </c>
      <c r="L48" s="25">
        <f t="shared" si="53"/>
        <v>0.10252433897946966</v>
      </c>
      <c r="M48" s="23">
        <f t="shared" si="54"/>
        <v>-4935.9642530000001</v>
      </c>
    </row>
    <row r="49" spans="1:13" x14ac:dyDescent="0.25">
      <c r="A49" s="28" t="s">
        <v>19</v>
      </c>
      <c r="B49" s="23">
        <f t="shared" si="46"/>
        <v>32.544447000000005</v>
      </c>
      <c r="C49" s="23">
        <f t="shared" si="47"/>
        <v>25.246909000000002</v>
      </c>
      <c r="D49" s="24">
        <f t="shared" si="55"/>
        <v>1.8507350032940774E-4</v>
      </c>
      <c r="E49" s="25">
        <f t="shared" si="48"/>
        <v>-2.7817220026321809E-2</v>
      </c>
      <c r="F49" s="23">
        <f t="shared" si="49"/>
        <v>418.70839600000005</v>
      </c>
      <c r="G49" s="23">
        <f t="shared" si="50"/>
        <v>1363.088972</v>
      </c>
      <c r="H49" s="24">
        <f t="shared" si="56"/>
        <v>1.1038980888088249E-2</v>
      </c>
      <c r="I49" s="25">
        <f t="shared" si="51"/>
        <v>0.14013675995984021</v>
      </c>
      <c r="J49" s="23">
        <f t="shared" si="52"/>
        <v>1388.335881</v>
      </c>
      <c r="K49" s="24">
        <f t="shared" si="57"/>
        <v>5.3419069353429008E-3</v>
      </c>
      <c r="L49" s="25">
        <f t="shared" si="53"/>
        <v>0.13300156765363469</v>
      </c>
      <c r="M49" s="23">
        <f t="shared" si="54"/>
        <v>-1337.8420630000001</v>
      </c>
    </row>
  </sheetData>
  <mergeCells count="3">
    <mergeCell ref="B39:E39"/>
    <mergeCell ref="F39:I39"/>
    <mergeCell ref="J39:L39"/>
  </mergeCells>
  <phoneticPr fontId="13" type="noConversion"/>
  <pageMargins left="0.7" right="0.7" top="0.75" bottom="0.75" header="0.3" footer="0.3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R49"/>
  <sheetViews>
    <sheetView topLeftCell="A7" zoomScale="85" workbookViewId="0">
      <selection activeCell="B40" sqref="B40:M40"/>
    </sheetView>
  </sheetViews>
  <sheetFormatPr defaultRowHeight="15" x14ac:dyDescent="0.25"/>
  <cols>
    <col min="1" max="1" width="29.85546875" customWidth="1"/>
  </cols>
  <sheetData>
    <row r="1" spans="1:44" x14ac:dyDescent="0.25">
      <c r="A1" s="6" t="str">
        <f>'INPUT by REC'!A79</f>
        <v>IGAD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x14ac:dyDescent="0.25">
      <c r="A2" s="6"/>
      <c r="B2" s="6" t="str">
        <f>'INPUT by REC'!B80</f>
        <v>Export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tr">
        <f>'INPUT by REC'!M80</f>
        <v>Import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tr">
        <f>'INPUT by REC'!X80</f>
        <v>Balance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 t="str">
        <f>'INPUT by REC'!AI80</f>
        <v>Trade</v>
      </c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x14ac:dyDescent="0.25">
      <c r="A3" s="6"/>
      <c r="B3" s="6">
        <f>'INPUT by REC'!B81</f>
        <v>2003</v>
      </c>
      <c r="C3" s="6">
        <f>'INPUT by REC'!C81</f>
        <v>2004</v>
      </c>
      <c r="D3" s="6">
        <f>'INPUT by REC'!D81</f>
        <v>2005</v>
      </c>
      <c r="E3" s="6">
        <f>'INPUT by REC'!E81</f>
        <v>2006</v>
      </c>
      <c r="F3" s="6">
        <f>'INPUT by REC'!F81</f>
        <v>2007</v>
      </c>
      <c r="G3" s="6">
        <f>'INPUT by REC'!G81</f>
        <v>2008</v>
      </c>
      <c r="H3" s="6">
        <f>'INPUT by REC'!H81</f>
        <v>2009</v>
      </c>
      <c r="I3" s="6">
        <f>'INPUT by REC'!I81</f>
        <v>2010</v>
      </c>
      <c r="J3" s="6">
        <f>'INPUT by REC'!J81</f>
        <v>2011</v>
      </c>
      <c r="K3" s="6">
        <f>'INPUT by REC'!K81</f>
        <v>2012</v>
      </c>
      <c r="L3" s="6"/>
      <c r="M3" s="6">
        <f>'INPUT by REC'!M81</f>
        <v>2003</v>
      </c>
      <c r="N3" s="6">
        <f>'INPUT by REC'!N81</f>
        <v>2004</v>
      </c>
      <c r="O3" s="6">
        <f>'INPUT by REC'!O81</f>
        <v>2005</v>
      </c>
      <c r="P3" s="6">
        <f>'INPUT by REC'!P81</f>
        <v>2006</v>
      </c>
      <c r="Q3" s="6">
        <f>'INPUT by REC'!Q81</f>
        <v>2007</v>
      </c>
      <c r="R3" s="6">
        <f>'INPUT by REC'!R81</f>
        <v>2008</v>
      </c>
      <c r="S3" s="6">
        <f>'INPUT by REC'!S81</f>
        <v>2009</v>
      </c>
      <c r="T3" s="6">
        <f>'INPUT by REC'!T81</f>
        <v>2010</v>
      </c>
      <c r="U3" s="6">
        <f>'INPUT by REC'!U81</f>
        <v>2011</v>
      </c>
      <c r="V3" s="6">
        <f>'INPUT by REC'!V81</f>
        <v>2012</v>
      </c>
      <c r="W3" s="6"/>
      <c r="X3" s="6">
        <f>'INPUT by REC'!X81</f>
        <v>2003</v>
      </c>
      <c r="Y3" s="6">
        <f>'INPUT by REC'!Y81</f>
        <v>2004</v>
      </c>
      <c r="Z3" s="6">
        <f>'INPUT by REC'!Z81</f>
        <v>2005</v>
      </c>
      <c r="AA3" s="6">
        <f>'INPUT by REC'!AA81</f>
        <v>2006</v>
      </c>
      <c r="AB3" s="6">
        <f>'INPUT by REC'!AB81</f>
        <v>2007</v>
      </c>
      <c r="AC3" s="6">
        <f>'INPUT by REC'!AC81</f>
        <v>2008</v>
      </c>
      <c r="AD3" s="6">
        <f>'INPUT by REC'!AD81</f>
        <v>2009</v>
      </c>
      <c r="AE3" s="6">
        <f>'INPUT by REC'!AE81</f>
        <v>2010</v>
      </c>
      <c r="AF3" s="6">
        <f>'INPUT by REC'!AF81</f>
        <v>2011</v>
      </c>
      <c r="AG3" s="6">
        <f>'INPUT by REC'!AG81</f>
        <v>2012</v>
      </c>
      <c r="AH3" s="6"/>
      <c r="AI3" s="6">
        <f>'INPUT by REC'!AI81</f>
        <v>2003</v>
      </c>
      <c r="AJ3" s="6">
        <f>'INPUT by REC'!AJ81</f>
        <v>2004</v>
      </c>
      <c r="AK3" s="6">
        <f>'INPUT by REC'!AK81</f>
        <v>2005</v>
      </c>
      <c r="AL3" s="6">
        <f>'INPUT by REC'!AL81</f>
        <v>2006</v>
      </c>
      <c r="AM3" s="6">
        <f>'INPUT by REC'!AM81</f>
        <v>2007</v>
      </c>
      <c r="AN3" s="6">
        <f>'INPUT by REC'!AN81</f>
        <v>2008</v>
      </c>
      <c r="AO3" s="6">
        <f>'INPUT by REC'!AO81</f>
        <v>2009</v>
      </c>
      <c r="AP3" s="6">
        <f>'INPUT by REC'!AP81</f>
        <v>2010</v>
      </c>
      <c r="AQ3" s="6">
        <f>'INPUT by REC'!AQ81</f>
        <v>2011</v>
      </c>
      <c r="AR3" s="6">
        <f>'INPUT by REC'!AR81</f>
        <v>2012</v>
      </c>
    </row>
    <row r="4" spans="1:44" s="6" customFormat="1" x14ac:dyDescent="0.25">
      <c r="A4" s="6" t="str">
        <f>'INPUT by REC'!A82</f>
        <v>Total Trade</v>
      </c>
      <c r="B4" s="6">
        <f>'INPUT by REC'!B82</f>
        <v>6320.2945719999998</v>
      </c>
      <c r="C4" s="6">
        <f>'INPUT by REC'!C82</f>
        <v>8133.9285140000002</v>
      </c>
      <c r="D4" s="6">
        <f>'INPUT by REC'!D82</f>
        <v>10301.106392</v>
      </c>
      <c r="E4" s="6">
        <f>'INPUT by REC'!E82</f>
        <v>11694.099947000002</v>
      </c>
      <c r="F4" s="6">
        <f>'INPUT by REC'!F82</f>
        <v>14860.178128</v>
      </c>
      <c r="G4" s="6">
        <f>'INPUT by REC'!G82</f>
        <v>21191.784383999999</v>
      </c>
      <c r="H4" s="6">
        <f>'INPUT by REC'!H82</f>
        <v>15337.636950000002</v>
      </c>
      <c r="I4" s="6">
        <f>'INPUT by REC'!I82</f>
        <v>18247.85644</v>
      </c>
      <c r="J4" s="6">
        <f>'INPUT by REC'!J82</f>
        <v>22707.489089000002</v>
      </c>
      <c r="K4" s="6">
        <f>'INPUT by REC'!K82</f>
        <v>22896.156021000003</v>
      </c>
      <c r="M4" s="6">
        <f>'INPUT by REC'!M82</f>
        <v>9613.3900420000009</v>
      </c>
      <c r="N4" s="6">
        <f>'INPUT by REC'!N82</f>
        <v>11516.180648999998</v>
      </c>
      <c r="O4" s="6">
        <f>'INPUT by REC'!O82</f>
        <v>16631.231963000002</v>
      </c>
      <c r="P4" s="6">
        <f>'INPUT by REC'!P82</f>
        <v>20052.392163</v>
      </c>
      <c r="Q4" s="6">
        <f>'INPUT by REC'!Q82</f>
        <v>22280.291989999998</v>
      </c>
      <c r="R4" s="6">
        <f>'INPUT by REC'!R82</f>
        <v>25538.227806999999</v>
      </c>
      <c r="S4" s="6">
        <f>'INPUT by REC'!S82</f>
        <v>24468.691358</v>
      </c>
      <c r="T4" s="6">
        <f>'INPUT by REC'!T82</f>
        <v>27898.167590000001</v>
      </c>
      <c r="U4" s="6">
        <f>'INPUT by REC'!U82</f>
        <v>30653.333479999998</v>
      </c>
      <c r="V4" s="6">
        <f>'INPUT by REC'!V82</f>
        <v>35588.324256</v>
      </c>
      <c r="X4" s="6">
        <f>'INPUT by REC'!X82</f>
        <v>-3293.0954700000011</v>
      </c>
      <c r="Y4" s="6">
        <f>'INPUT by REC'!Y82</f>
        <v>-3382.2521349999979</v>
      </c>
      <c r="Z4" s="6">
        <f>'INPUT by REC'!Z82</f>
        <v>-6330.1255710000023</v>
      </c>
      <c r="AA4" s="6">
        <f>'INPUT by REC'!AA82</f>
        <v>-8358.292215999998</v>
      </c>
      <c r="AB4" s="6">
        <f>'INPUT by REC'!AB82</f>
        <v>-7420.1138619999983</v>
      </c>
      <c r="AC4" s="6">
        <f>'INPUT by REC'!AC82</f>
        <v>-4346.4434230000006</v>
      </c>
      <c r="AD4" s="6">
        <f>'INPUT by REC'!AD82</f>
        <v>-9131.0544079999981</v>
      </c>
      <c r="AE4" s="6">
        <f>'INPUT by REC'!AE82</f>
        <v>-9650.3111500000014</v>
      </c>
      <c r="AF4" s="6">
        <f>'INPUT by REC'!AF82</f>
        <v>-7945.8443909999951</v>
      </c>
      <c r="AG4" s="6">
        <f>'INPUT by REC'!AG82</f>
        <v>-12692.168234999997</v>
      </c>
      <c r="AI4" s="6">
        <f>'INPUT by REC'!AI82</f>
        <v>15933.684614000002</v>
      </c>
      <c r="AJ4" s="6">
        <f>'INPUT by REC'!AJ82</f>
        <v>19650.109162999997</v>
      </c>
      <c r="AK4" s="6">
        <f>'INPUT by REC'!AK82</f>
        <v>26932.338355</v>
      </c>
      <c r="AL4" s="6">
        <f>'INPUT by REC'!AL82</f>
        <v>31746.492110000003</v>
      </c>
      <c r="AM4" s="6">
        <f>'INPUT by REC'!AM82</f>
        <v>37140.470117999997</v>
      </c>
      <c r="AN4" s="6">
        <f>'INPUT by REC'!AN82</f>
        <v>46730.012191000002</v>
      </c>
      <c r="AO4" s="6">
        <f>'INPUT by REC'!AO82</f>
        <v>39806.328308000004</v>
      </c>
      <c r="AP4" s="6">
        <f>'INPUT by REC'!AP82</f>
        <v>46146.02403</v>
      </c>
      <c r="AQ4" s="6">
        <f>'INPUT by REC'!AQ82</f>
        <v>53360.822568999996</v>
      </c>
      <c r="AR4" s="6">
        <f>'INPUT by REC'!AR82</f>
        <v>58484.480277000002</v>
      </c>
    </row>
    <row r="5" spans="1:44" s="6" customFormat="1" x14ac:dyDescent="0.25">
      <c r="A5" s="6" t="str">
        <f>'INPUT by REC'!A83</f>
        <v>Agricultural products</v>
      </c>
      <c r="B5" s="6">
        <f>'INPUT by REC'!B83</f>
        <v>2914.4150280000003</v>
      </c>
      <c r="C5" s="6">
        <f>'INPUT by REC'!C83</f>
        <v>3347.2396940000003</v>
      </c>
      <c r="D5" s="6">
        <f>'INPUT by REC'!D83</f>
        <v>3725.6519119999998</v>
      </c>
      <c r="E5" s="6">
        <f>'INPUT by REC'!E83</f>
        <v>4046.7260320000005</v>
      </c>
      <c r="F5" s="6">
        <f>'INPUT by REC'!F83</f>
        <v>4540.6645670000007</v>
      </c>
      <c r="G5" s="6">
        <f>'INPUT by REC'!G83</f>
        <v>5617.3561040000004</v>
      </c>
      <c r="H5" s="6">
        <f>'INPUT by REC'!H83</f>
        <v>5338.2960390000007</v>
      </c>
      <c r="I5" s="6">
        <f>'INPUT by REC'!I83</f>
        <v>5938.0408219999999</v>
      </c>
      <c r="J5" s="6">
        <f>'INPUT by REC'!J83</f>
        <v>6975.4816920000003</v>
      </c>
      <c r="K5" s="6">
        <f>'INPUT by REC'!K83</f>
        <v>6997.5575910000007</v>
      </c>
      <c r="M5" s="6">
        <f>'INPUT by REC'!M83</f>
        <v>1689.5163770000001</v>
      </c>
      <c r="N5" s="6">
        <f>'INPUT by REC'!N83</f>
        <v>1824.7813469999999</v>
      </c>
      <c r="O5" s="6">
        <f>'INPUT by REC'!O83</f>
        <v>2146.67137</v>
      </c>
      <c r="P5" s="6">
        <f>'INPUT by REC'!P83</f>
        <v>2801.4067769999997</v>
      </c>
      <c r="Q5" s="6">
        <f>'INPUT by REC'!Q83</f>
        <v>3241.5833860000002</v>
      </c>
      <c r="R5" s="6">
        <f>'INPUT by REC'!R83</f>
        <v>4471.9098919999997</v>
      </c>
      <c r="S5" s="6">
        <f>'INPUT by REC'!S83</f>
        <v>4598.1462160000001</v>
      </c>
      <c r="T5" s="6">
        <f>'INPUT by REC'!T83</f>
        <v>5287.285022</v>
      </c>
      <c r="U5" s="6">
        <f>'INPUT by REC'!U83</f>
        <v>6477.8066870000002</v>
      </c>
      <c r="V5" s="6">
        <f>'INPUT by REC'!V83</f>
        <v>6332.2905920000003</v>
      </c>
      <c r="X5" s="6">
        <f>'INPUT by REC'!X83</f>
        <v>1224.8986510000002</v>
      </c>
      <c r="Y5" s="6">
        <f>'INPUT by REC'!Y83</f>
        <v>1522.4583470000005</v>
      </c>
      <c r="Z5" s="6">
        <f>'INPUT by REC'!Z83</f>
        <v>1578.9805419999998</v>
      </c>
      <c r="AA5" s="6">
        <f>'INPUT by REC'!AA83</f>
        <v>1245.3192550000008</v>
      </c>
      <c r="AB5" s="6">
        <f>'INPUT by REC'!AB83</f>
        <v>1299.0811810000005</v>
      </c>
      <c r="AC5" s="6">
        <f>'INPUT by REC'!AC83</f>
        <v>1145.4462120000007</v>
      </c>
      <c r="AD5" s="6">
        <f>'INPUT by REC'!AD83</f>
        <v>740.14982300000065</v>
      </c>
      <c r="AE5" s="6">
        <f>'INPUT by REC'!AE83</f>
        <v>650.75579999999991</v>
      </c>
      <c r="AF5" s="6">
        <f>'INPUT by REC'!AF83</f>
        <v>497.67500500000006</v>
      </c>
      <c r="AG5" s="6">
        <f>'INPUT by REC'!AG83</f>
        <v>665.2669990000004</v>
      </c>
      <c r="AI5" s="6">
        <f>'INPUT by REC'!AI83</f>
        <v>4603.9314050000003</v>
      </c>
      <c r="AJ5" s="6">
        <f>'INPUT by REC'!AJ83</f>
        <v>5172.021041</v>
      </c>
      <c r="AK5" s="6">
        <f>'INPUT by REC'!AK83</f>
        <v>5872.3232819999994</v>
      </c>
      <c r="AL5" s="6">
        <f>'INPUT by REC'!AL83</f>
        <v>6848.1328090000006</v>
      </c>
      <c r="AM5" s="6">
        <f>'INPUT by REC'!AM83</f>
        <v>7782.247953000001</v>
      </c>
      <c r="AN5" s="6">
        <f>'INPUT by REC'!AN83</f>
        <v>10089.265996</v>
      </c>
      <c r="AO5" s="6">
        <f>'INPUT by REC'!AO83</f>
        <v>9936.4422550000018</v>
      </c>
      <c r="AP5" s="6">
        <f>'INPUT by REC'!AP83</f>
        <v>11225.325843999999</v>
      </c>
      <c r="AQ5" s="6">
        <f>'INPUT by REC'!AQ83</f>
        <v>13453.288379000001</v>
      </c>
      <c r="AR5" s="6">
        <f>'INPUT by REC'!AR83</f>
        <v>13329.848183000002</v>
      </c>
    </row>
    <row r="6" spans="1:44" s="6" customFormat="1" x14ac:dyDescent="0.25">
      <c r="A6" s="6" t="str">
        <f>'INPUT by REC'!A84</f>
        <v>Food</v>
      </c>
      <c r="B6" s="6">
        <f>'INPUT by REC'!B84</f>
        <v>2228.6453020000004</v>
      </c>
      <c r="C6" s="6">
        <f>'INPUT by REC'!C84</f>
        <v>2538.7364469999998</v>
      </c>
      <c r="D6" s="6">
        <f>'INPUT by REC'!D84</f>
        <v>2822.0032470000001</v>
      </c>
      <c r="E6" s="6">
        <f>'INPUT by REC'!E84</f>
        <v>3134.2495900000004</v>
      </c>
      <c r="F6" s="6">
        <f>'INPUT by REC'!F84</f>
        <v>3481.7278420000002</v>
      </c>
      <c r="G6" s="6">
        <f>'INPUT by REC'!G84</f>
        <v>4338.7347949999994</v>
      </c>
      <c r="H6" s="6">
        <f>'INPUT by REC'!H84</f>
        <v>4192.4362270000001</v>
      </c>
      <c r="I6" s="6">
        <f>'INPUT by REC'!I84</f>
        <v>4762.9841639999995</v>
      </c>
      <c r="J6" s="6">
        <f>'INPUT by REC'!J84</f>
        <v>5598.1519230000004</v>
      </c>
      <c r="K6" s="6">
        <f>'INPUT by REC'!K84</f>
        <v>5619.8330249999999</v>
      </c>
      <c r="M6" s="6">
        <f>'INPUT by REC'!M84</f>
        <v>1430.5262710000002</v>
      </c>
      <c r="N6" s="6">
        <f>'INPUT by REC'!N84</f>
        <v>1621.8771719999997</v>
      </c>
      <c r="O6" s="6">
        <f>'INPUT by REC'!O84</f>
        <v>1879.8025719999998</v>
      </c>
      <c r="P6" s="6">
        <f>'INPUT by REC'!P84</f>
        <v>2469.2956239999999</v>
      </c>
      <c r="Q6" s="6">
        <f>'INPUT by REC'!Q84</f>
        <v>2826.7677049999998</v>
      </c>
      <c r="R6" s="6">
        <f>'INPUT by REC'!R84</f>
        <v>4077.596669</v>
      </c>
      <c r="S6" s="6">
        <f>'INPUT by REC'!S84</f>
        <v>4268.6726189999999</v>
      </c>
      <c r="T6" s="6">
        <f>'INPUT by REC'!T84</f>
        <v>4929.7533940000003</v>
      </c>
      <c r="U6" s="6">
        <f>'INPUT by REC'!U84</f>
        <v>6142.4596629999996</v>
      </c>
      <c r="V6" s="6">
        <f>'INPUT by REC'!V84</f>
        <v>5973.6709410000003</v>
      </c>
      <c r="X6" s="6">
        <f>'INPUT by REC'!X84</f>
        <v>798.11903100000018</v>
      </c>
      <c r="Y6" s="6">
        <f>'INPUT by REC'!Y84</f>
        <v>916.85927500000003</v>
      </c>
      <c r="Z6" s="6">
        <f>'INPUT by REC'!Z84</f>
        <v>942.20067500000027</v>
      </c>
      <c r="AA6" s="6">
        <f>'INPUT by REC'!AA84</f>
        <v>664.95396600000049</v>
      </c>
      <c r="AB6" s="6">
        <f>'INPUT by REC'!AB84</f>
        <v>654.96013700000049</v>
      </c>
      <c r="AC6" s="6">
        <f>'INPUT by REC'!AC84</f>
        <v>261.13812599999937</v>
      </c>
      <c r="AD6" s="6">
        <f>'INPUT by REC'!AD84</f>
        <v>-76.236391999999796</v>
      </c>
      <c r="AE6" s="6">
        <f>'INPUT by REC'!AE84</f>
        <v>-166.76923000000079</v>
      </c>
      <c r="AF6" s="6">
        <f>'INPUT by REC'!AF84</f>
        <v>-544.30773999999928</v>
      </c>
      <c r="AG6" s="6">
        <f>'INPUT by REC'!AG84</f>
        <v>-353.8379160000004</v>
      </c>
      <c r="AI6" s="6">
        <f>'INPUT by REC'!AI84</f>
        <v>3659.1715730000005</v>
      </c>
      <c r="AJ6" s="6">
        <f>'INPUT by REC'!AJ84</f>
        <v>4160.6136189999997</v>
      </c>
      <c r="AK6" s="6">
        <f>'INPUT by REC'!AK84</f>
        <v>4701.8058190000002</v>
      </c>
      <c r="AL6" s="6">
        <f>'INPUT by REC'!AL84</f>
        <v>5603.5452139999998</v>
      </c>
      <c r="AM6" s="6">
        <f>'INPUT by REC'!AM84</f>
        <v>6308.4955470000004</v>
      </c>
      <c r="AN6" s="6">
        <f>'INPUT by REC'!AN84</f>
        <v>8416.331463999999</v>
      </c>
      <c r="AO6" s="6">
        <f>'INPUT by REC'!AO84</f>
        <v>8461.1088459999992</v>
      </c>
      <c r="AP6" s="6">
        <f>'INPUT by REC'!AP84</f>
        <v>9692.7375580000007</v>
      </c>
      <c r="AQ6" s="6">
        <f>'INPUT by REC'!AQ84</f>
        <v>11740.611585999999</v>
      </c>
      <c r="AR6" s="6">
        <f>'INPUT by REC'!AR84</f>
        <v>11593.503966</v>
      </c>
    </row>
    <row r="7" spans="1:44" s="6" customFormat="1" x14ac:dyDescent="0.25">
      <c r="A7" s="6" t="str">
        <f>'INPUT by REC'!A85</f>
        <v>Fuels and Minerals</v>
      </c>
      <c r="B7" s="6">
        <f>'INPUT by REC'!B85</f>
        <v>2413.8040310000001</v>
      </c>
      <c r="C7" s="6">
        <f>'INPUT by REC'!C85</f>
        <v>3588.7880540000001</v>
      </c>
      <c r="D7" s="6">
        <f>'INPUT by REC'!D85</f>
        <v>5143.4166800000003</v>
      </c>
      <c r="E7" s="6">
        <f>'INPUT by REC'!E85</f>
        <v>5764.7550860000001</v>
      </c>
      <c r="F7" s="6">
        <f>'INPUT by REC'!F85</f>
        <v>8271.879218</v>
      </c>
      <c r="G7" s="6">
        <f>'INPUT by REC'!G85</f>
        <v>12648.610871999999</v>
      </c>
      <c r="H7" s="6">
        <f>'INPUT by REC'!H85</f>
        <v>7343.7300160000004</v>
      </c>
      <c r="I7" s="6">
        <f>'INPUT by REC'!I85</f>
        <v>9042.3731260000004</v>
      </c>
      <c r="J7" s="6">
        <f>'INPUT by REC'!J85</f>
        <v>13172.853420000001</v>
      </c>
      <c r="K7" s="6">
        <f>'INPUT by REC'!K85</f>
        <v>13020.204933000001</v>
      </c>
      <c r="M7" s="6">
        <f>'INPUT by REC'!M85</f>
        <v>1018.959292</v>
      </c>
      <c r="N7" s="6">
        <f>'INPUT by REC'!N85</f>
        <v>441.02236500000004</v>
      </c>
      <c r="O7" s="6">
        <f>'INPUT by REC'!O85</f>
        <v>1984.9499069999999</v>
      </c>
      <c r="P7" s="6">
        <f>'INPUT by REC'!P85</f>
        <v>3057.3309940000004</v>
      </c>
      <c r="Q7" s="6">
        <f>'INPUT by REC'!Q85</f>
        <v>2687.9992429999998</v>
      </c>
      <c r="R7" s="6">
        <f>'INPUT by REC'!R85</f>
        <v>1878.4917529999998</v>
      </c>
      <c r="S7" s="6">
        <f>'INPUT by REC'!S85</f>
        <v>1489.5361309999998</v>
      </c>
      <c r="T7" s="6">
        <f>'INPUT by REC'!T85</f>
        <v>2339.0808360000001</v>
      </c>
      <c r="U7" s="6">
        <f>'INPUT by REC'!U85</f>
        <v>1564.7564050000001</v>
      </c>
      <c r="V7" s="6">
        <f>'INPUT by REC'!V85</f>
        <v>3378.810097</v>
      </c>
      <c r="X7" s="6">
        <f>'INPUT by REC'!X85</f>
        <v>1394.8447390000001</v>
      </c>
      <c r="Y7" s="6">
        <f>'INPUT by REC'!Y85</f>
        <v>3147.7656889999998</v>
      </c>
      <c r="Z7" s="6">
        <f>'INPUT by REC'!Z85</f>
        <v>3158.4667730000001</v>
      </c>
      <c r="AA7" s="6">
        <f>'INPUT by REC'!AA85</f>
        <v>2707.4240919999997</v>
      </c>
      <c r="AB7" s="6">
        <f>'INPUT by REC'!AB85</f>
        <v>5583.8799749999998</v>
      </c>
      <c r="AC7" s="6">
        <f>'INPUT by REC'!AC85</f>
        <v>10770.119118999999</v>
      </c>
      <c r="AD7" s="6">
        <f>'INPUT by REC'!AD85</f>
        <v>5854.1938850000006</v>
      </c>
      <c r="AE7" s="6">
        <f>'INPUT by REC'!AE85</f>
        <v>6703.2922900000003</v>
      </c>
      <c r="AF7" s="6">
        <f>'INPUT by REC'!AF85</f>
        <v>11608.097015000001</v>
      </c>
      <c r="AG7" s="6">
        <f>'INPUT by REC'!AG85</f>
        <v>9641.3948360000013</v>
      </c>
      <c r="AI7" s="6">
        <f>'INPUT by REC'!AI85</f>
        <v>3432.7633230000001</v>
      </c>
      <c r="AJ7" s="6">
        <f>'INPUT by REC'!AJ85</f>
        <v>4029.8104190000004</v>
      </c>
      <c r="AK7" s="6">
        <f>'INPUT by REC'!AK85</f>
        <v>7128.3665870000004</v>
      </c>
      <c r="AL7" s="6">
        <f>'INPUT by REC'!AL85</f>
        <v>8822.0860800000009</v>
      </c>
      <c r="AM7" s="6">
        <f>'INPUT by REC'!AM85</f>
        <v>10959.878461</v>
      </c>
      <c r="AN7" s="6">
        <f>'INPUT by REC'!AN85</f>
        <v>14527.102625</v>
      </c>
      <c r="AO7" s="6">
        <f>'INPUT by REC'!AO85</f>
        <v>8833.2661470000003</v>
      </c>
      <c r="AP7" s="6">
        <f>'INPUT by REC'!AP85</f>
        <v>11381.453962</v>
      </c>
      <c r="AQ7" s="6">
        <f>'INPUT by REC'!AQ85</f>
        <v>14737.609825000001</v>
      </c>
      <c r="AR7" s="6">
        <f>'INPUT by REC'!AR85</f>
        <v>16399.015030000002</v>
      </c>
    </row>
    <row r="8" spans="1:44" s="6" customFormat="1" x14ac:dyDescent="0.25">
      <c r="A8" s="6" t="str">
        <f>'INPUT by REC'!A86</f>
        <v>Fuels</v>
      </c>
      <c r="B8" s="6">
        <f>'INPUT by REC'!B86</f>
        <v>2328.3634419999998</v>
      </c>
      <c r="C8" s="6">
        <f>'INPUT by REC'!C86</f>
        <v>3481.4112139999997</v>
      </c>
      <c r="D8" s="6">
        <f>'INPUT by REC'!D86</f>
        <v>4972.7060429999992</v>
      </c>
      <c r="E8" s="6">
        <f>'INPUT by REC'!E86</f>
        <v>5550.0357969999995</v>
      </c>
      <c r="F8" s="6">
        <f>'INPUT by REC'!F86</f>
        <v>8001.2513529999997</v>
      </c>
      <c r="G8" s="6">
        <f>'INPUT by REC'!G86</f>
        <v>12315.442243</v>
      </c>
      <c r="H8" s="6">
        <f>'INPUT by REC'!H86</f>
        <v>7189.9097739999997</v>
      </c>
      <c r="I8" s="6">
        <f>'INPUT by REC'!I86</f>
        <v>8826.677377</v>
      </c>
      <c r="J8" s="6">
        <f>'INPUT by REC'!J86</f>
        <v>12866.490527</v>
      </c>
      <c r="K8" s="6">
        <f>'INPUT by REC'!K86</f>
        <v>12719.886833</v>
      </c>
      <c r="M8" s="6">
        <f>'INPUT by REC'!M86</f>
        <v>909.31535599999995</v>
      </c>
      <c r="N8" s="6">
        <f>'INPUT by REC'!N86</f>
        <v>270.31163099999998</v>
      </c>
      <c r="O8" s="6">
        <f>'INPUT by REC'!O86</f>
        <v>1809.5397470000003</v>
      </c>
      <c r="P8" s="6">
        <f>'INPUT by REC'!P86</f>
        <v>2803.4397649999996</v>
      </c>
      <c r="Q8" s="6">
        <f>'INPUT by REC'!Q86</f>
        <v>2348.5331149999997</v>
      </c>
      <c r="R8" s="6">
        <f>'INPUT by REC'!R86</f>
        <v>1589.1724370000002</v>
      </c>
      <c r="S8" s="6">
        <f>'INPUT by REC'!S86</f>
        <v>1170.6838970000001</v>
      </c>
      <c r="T8" s="6">
        <f>'INPUT by REC'!T86</f>
        <v>2050.0331300000003</v>
      </c>
      <c r="U8" s="6">
        <f>'INPUT by REC'!U86</f>
        <v>1251.5694239999998</v>
      </c>
      <c r="V8" s="6">
        <f>'INPUT by REC'!V86</f>
        <v>3089.9935809999997</v>
      </c>
      <c r="X8" s="6">
        <f>'INPUT by REC'!X86</f>
        <v>1419.0480859999998</v>
      </c>
      <c r="Y8" s="6">
        <f>'INPUT by REC'!Y86</f>
        <v>3211.0995829999997</v>
      </c>
      <c r="Z8" s="6">
        <f>'INPUT by REC'!Z86</f>
        <v>3163.166295999999</v>
      </c>
      <c r="AA8" s="6">
        <f>'INPUT by REC'!AA86</f>
        <v>2746.5960319999999</v>
      </c>
      <c r="AB8" s="6">
        <f>'INPUT by REC'!AB86</f>
        <v>5652.7182379999995</v>
      </c>
      <c r="AC8" s="6">
        <f>'INPUT by REC'!AC86</f>
        <v>10726.269806</v>
      </c>
      <c r="AD8" s="6">
        <f>'INPUT by REC'!AD86</f>
        <v>6019.2258769999999</v>
      </c>
      <c r="AE8" s="6">
        <f>'INPUT by REC'!AE86</f>
        <v>6776.6442470000002</v>
      </c>
      <c r="AF8" s="6">
        <f>'INPUT by REC'!AF86</f>
        <v>11614.921103000001</v>
      </c>
      <c r="AG8" s="6">
        <f>'INPUT by REC'!AG86</f>
        <v>9629.8932520000017</v>
      </c>
      <c r="AI8" s="6">
        <f>'INPUT by REC'!AI86</f>
        <v>3237.6787979999999</v>
      </c>
      <c r="AJ8" s="6">
        <f>'INPUT by REC'!AJ86</f>
        <v>3751.7228449999998</v>
      </c>
      <c r="AK8" s="6">
        <f>'INPUT by REC'!AK86</f>
        <v>6782.245789999999</v>
      </c>
      <c r="AL8" s="6">
        <f>'INPUT by REC'!AL86</f>
        <v>8353.4755619999996</v>
      </c>
      <c r="AM8" s="6">
        <f>'INPUT by REC'!AM86</f>
        <v>10349.784468</v>
      </c>
      <c r="AN8" s="6">
        <f>'INPUT by REC'!AN86</f>
        <v>13904.614679999999</v>
      </c>
      <c r="AO8" s="6">
        <f>'INPUT by REC'!AO86</f>
        <v>8360.5936710000005</v>
      </c>
      <c r="AP8" s="6">
        <f>'INPUT by REC'!AP86</f>
        <v>10876.710507</v>
      </c>
      <c r="AQ8" s="6">
        <f>'INPUT by REC'!AQ86</f>
        <v>14118.059950999999</v>
      </c>
      <c r="AR8" s="6">
        <f>'INPUT by REC'!AR86</f>
        <v>15809.880413999999</v>
      </c>
    </row>
    <row r="9" spans="1:44" s="6" customFormat="1" x14ac:dyDescent="0.25">
      <c r="A9" s="6" t="str">
        <f>'INPUT by REC'!A87</f>
        <v>Manifactures</v>
      </c>
      <c r="B9" s="6">
        <f>'INPUT by REC'!B87</f>
        <v>876.70809399999996</v>
      </c>
      <c r="C9" s="6">
        <f>'INPUT by REC'!C87</f>
        <v>983.02254900000003</v>
      </c>
      <c r="D9" s="6">
        <f>'INPUT by REC'!D87</f>
        <v>1153.1803149999998</v>
      </c>
      <c r="E9" s="6">
        <f>'INPUT by REC'!E87</f>
        <v>1413.9135479999998</v>
      </c>
      <c r="F9" s="6">
        <f>'INPUT by REC'!F87</f>
        <v>1478.2991399999999</v>
      </c>
      <c r="G9" s="6">
        <f>'INPUT by REC'!G87</f>
        <v>2121.2919330000004</v>
      </c>
      <c r="H9" s="6">
        <f>'INPUT by REC'!H87</f>
        <v>1621.1217380000003</v>
      </c>
      <c r="I9" s="6">
        <f>'INPUT by REC'!I87</f>
        <v>1462.6700890000002</v>
      </c>
      <c r="J9" s="6">
        <f>'INPUT by REC'!J87</f>
        <v>2053.8510300000003</v>
      </c>
      <c r="K9" s="6">
        <f>'INPUT by REC'!K87</f>
        <v>2266.387373</v>
      </c>
      <c r="M9" s="6">
        <f>'INPUT by REC'!M87</f>
        <v>6490.745954</v>
      </c>
      <c r="N9" s="6">
        <f>'INPUT by REC'!N87</f>
        <v>8587.0579119999984</v>
      </c>
      <c r="O9" s="6">
        <f>'INPUT by REC'!O87</f>
        <v>11899.561048</v>
      </c>
      <c r="P9" s="6">
        <f>'INPUT by REC'!P87</f>
        <v>13566.923863</v>
      </c>
      <c r="Q9" s="6">
        <f>'INPUT by REC'!Q87</f>
        <v>15737.817734999999</v>
      </c>
      <c r="R9" s="6">
        <f>'INPUT by REC'!R87</f>
        <v>18581.959060999998</v>
      </c>
      <c r="S9" s="6">
        <f>'INPUT by REC'!S87</f>
        <v>17605.245370999997</v>
      </c>
      <c r="T9" s="6">
        <f>'INPUT by REC'!T87</f>
        <v>19181.058960999999</v>
      </c>
      <c r="U9" s="6">
        <f>'INPUT by REC'!U87</f>
        <v>21391.922315</v>
      </c>
      <c r="V9" s="6">
        <f>'INPUT by REC'!V87</f>
        <v>24102.891842000001</v>
      </c>
      <c r="X9" s="6">
        <f>'INPUT by REC'!X87</f>
        <v>-5614.0378600000004</v>
      </c>
      <c r="Y9" s="6">
        <f>'INPUT by REC'!Y87</f>
        <v>-7604.0353629999981</v>
      </c>
      <c r="Z9" s="6">
        <f>'INPUT by REC'!Z87</f>
        <v>-10746.380733</v>
      </c>
      <c r="AA9" s="6">
        <f>'INPUT by REC'!AA87</f>
        <v>-12153.010315</v>
      </c>
      <c r="AB9" s="6">
        <f>'INPUT by REC'!AB87</f>
        <v>-14259.518595</v>
      </c>
      <c r="AC9" s="6">
        <f>'INPUT by REC'!AC87</f>
        <v>-16460.667127999997</v>
      </c>
      <c r="AD9" s="6">
        <f>'INPUT by REC'!AD87</f>
        <v>-15984.123632999997</v>
      </c>
      <c r="AE9" s="6">
        <f>'INPUT by REC'!AE87</f>
        <v>-17718.388872</v>
      </c>
      <c r="AF9" s="6">
        <f>'INPUT by REC'!AF87</f>
        <v>-19338.071284999998</v>
      </c>
      <c r="AG9" s="6">
        <f>'INPUT by REC'!AG87</f>
        <v>-21836.504469</v>
      </c>
      <c r="AI9" s="6">
        <f>'INPUT by REC'!AI87</f>
        <v>7367.4540479999996</v>
      </c>
      <c r="AJ9" s="6">
        <f>'INPUT by REC'!AJ87</f>
        <v>9570.0804609999977</v>
      </c>
      <c r="AK9" s="6">
        <f>'INPUT by REC'!AK87</f>
        <v>13052.741362999999</v>
      </c>
      <c r="AL9" s="6">
        <f>'INPUT by REC'!AL87</f>
        <v>14980.837411</v>
      </c>
      <c r="AM9" s="6">
        <f>'INPUT by REC'!AM87</f>
        <v>17216.116875</v>
      </c>
      <c r="AN9" s="6">
        <f>'INPUT by REC'!AN87</f>
        <v>20703.250993999998</v>
      </c>
      <c r="AO9" s="6">
        <f>'INPUT by REC'!AO87</f>
        <v>19226.367108999999</v>
      </c>
      <c r="AP9" s="6">
        <f>'INPUT by REC'!AP87</f>
        <v>20643.729049999998</v>
      </c>
      <c r="AQ9" s="6">
        <f>'INPUT by REC'!AQ87</f>
        <v>23445.773345000001</v>
      </c>
      <c r="AR9" s="6">
        <f>'INPUT by REC'!AR87</f>
        <v>26369.279215000002</v>
      </c>
    </row>
    <row r="10" spans="1:44" s="6" customFormat="1" x14ac:dyDescent="0.25">
      <c r="A10" s="6" t="str">
        <f>'INPUT by REC'!A88</f>
        <v>Machinery and transport equipment</v>
      </c>
      <c r="B10" s="6">
        <f>'INPUT by REC'!B88</f>
        <v>141.14002399999998</v>
      </c>
      <c r="C10" s="6">
        <f>'INPUT by REC'!C88</f>
        <v>146.66156599999999</v>
      </c>
      <c r="D10" s="6">
        <f>'INPUT by REC'!D88</f>
        <v>179.32665799999998</v>
      </c>
      <c r="E10" s="6">
        <f>'INPUT by REC'!E88</f>
        <v>280.55573900000002</v>
      </c>
      <c r="F10" s="6">
        <f>'INPUT by REC'!F88</f>
        <v>232.81465599999999</v>
      </c>
      <c r="G10" s="6">
        <f>'INPUT by REC'!G88</f>
        <v>546.47467099999994</v>
      </c>
      <c r="H10" s="6">
        <f>'INPUT by REC'!H88</f>
        <v>363.04985099999999</v>
      </c>
      <c r="I10" s="6">
        <f>'INPUT by REC'!I88</f>
        <v>260.20446399999997</v>
      </c>
      <c r="J10" s="6">
        <f>'INPUT by REC'!J88</f>
        <v>303.61384600000002</v>
      </c>
      <c r="K10" s="6">
        <f>'INPUT by REC'!K88</f>
        <v>534.39952100000005</v>
      </c>
      <c r="M10" s="6">
        <f>'INPUT by REC'!M88</f>
        <v>2946.2429119999997</v>
      </c>
      <c r="N10" s="6">
        <f>'INPUT by REC'!N88</f>
        <v>3969.7082009999995</v>
      </c>
      <c r="O10" s="6">
        <f>'INPUT by REC'!O88</f>
        <v>5879.4345529999991</v>
      </c>
      <c r="P10" s="6">
        <f>'INPUT by REC'!P88</f>
        <v>6637.6698320000005</v>
      </c>
      <c r="Q10" s="6">
        <f>'INPUT by REC'!Q88</f>
        <v>7305.2469029999993</v>
      </c>
      <c r="R10" s="6">
        <f>'INPUT by REC'!R88</f>
        <v>8541.5998320000017</v>
      </c>
      <c r="S10" s="6">
        <f>'INPUT by REC'!S88</f>
        <v>7604.0599010000005</v>
      </c>
      <c r="T10" s="6">
        <f>'INPUT by REC'!T88</f>
        <v>8353.5290569999997</v>
      </c>
      <c r="U10" s="6">
        <f>'INPUT by REC'!U88</f>
        <v>9136.9101529999989</v>
      </c>
      <c r="V10" s="6">
        <f>'INPUT by REC'!V88</f>
        <v>10405.481699</v>
      </c>
      <c r="X10" s="6">
        <f>'INPUT by REC'!X88</f>
        <v>-2805.1028879999999</v>
      </c>
      <c r="Y10" s="6">
        <f>'INPUT by REC'!Y88</f>
        <v>-3823.0466349999997</v>
      </c>
      <c r="Z10" s="6">
        <f>'INPUT by REC'!Z88</f>
        <v>-5700.1078949999992</v>
      </c>
      <c r="AA10" s="6">
        <f>'INPUT by REC'!AA88</f>
        <v>-6357.1140930000001</v>
      </c>
      <c r="AB10" s="6">
        <f>'INPUT by REC'!AB88</f>
        <v>-7072.4322469999997</v>
      </c>
      <c r="AC10" s="6">
        <f>'INPUT by REC'!AC88</f>
        <v>-7995.1251610000018</v>
      </c>
      <c r="AD10" s="6">
        <f>'INPUT by REC'!AD88</f>
        <v>-7241.0100500000008</v>
      </c>
      <c r="AE10" s="6">
        <f>'INPUT by REC'!AE88</f>
        <v>-8093.3245929999994</v>
      </c>
      <c r="AF10" s="6">
        <f>'INPUT by REC'!AF88</f>
        <v>-8833.2963069999987</v>
      </c>
      <c r="AG10" s="6">
        <f>'INPUT by REC'!AG88</f>
        <v>-9871.0821780000006</v>
      </c>
      <c r="AI10" s="6">
        <f>'INPUT by REC'!AI88</f>
        <v>3087.3829359999995</v>
      </c>
      <c r="AJ10" s="6">
        <f>'INPUT by REC'!AJ88</f>
        <v>4116.3697669999992</v>
      </c>
      <c r="AK10" s="6">
        <f>'INPUT by REC'!AK88</f>
        <v>6058.7612109999991</v>
      </c>
      <c r="AL10" s="6">
        <f>'INPUT by REC'!AL88</f>
        <v>6918.2255710000009</v>
      </c>
      <c r="AM10" s="6">
        <f>'INPUT by REC'!AM88</f>
        <v>7538.0615589999989</v>
      </c>
      <c r="AN10" s="6">
        <f>'INPUT by REC'!AN88</f>
        <v>9088.0745030000016</v>
      </c>
      <c r="AO10" s="6">
        <f>'INPUT by REC'!AO88</f>
        <v>7967.1097520000003</v>
      </c>
      <c r="AP10" s="6">
        <f>'INPUT by REC'!AP88</f>
        <v>8613.7335210000001</v>
      </c>
      <c r="AQ10" s="6">
        <f>'INPUT by REC'!AQ88</f>
        <v>9440.5239989999991</v>
      </c>
      <c r="AR10" s="6">
        <f>'INPUT by REC'!AR88</f>
        <v>10939.881219999999</v>
      </c>
    </row>
    <row r="11" spans="1:44" s="6" customFormat="1" x14ac:dyDescent="0.25">
      <c r="A11" s="6" t="str">
        <f>'INPUT by REC'!A89</f>
        <v>Textiles</v>
      </c>
      <c r="B11" s="6">
        <f>'INPUT by REC'!B89</f>
        <v>32.689048</v>
      </c>
      <c r="C11" s="6">
        <f>'INPUT by REC'!C89</f>
        <v>32.786701000000001</v>
      </c>
      <c r="D11" s="6">
        <f>'INPUT by REC'!D89</f>
        <v>31.736281000000002</v>
      </c>
      <c r="E11" s="6">
        <f>'INPUT by REC'!E89</f>
        <v>39.190124999999995</v>
      </c>
      <c r="F11" s="6">
        <f>'INPUT by REC'!F89</f>
        <v>44.787133000000011</v>
      </c>
      <c r="G11" s="6">
        <f>'INPUT by REC'!G89</f>
        <v>38.823029999999996</v>
      </c>
      <c r="H11" s="6">
        <f>'INPUT by REC'!H89</f>
        <v>40.661521</v>
      </c>
      <c r="I11" s="6">
        <f>'INPUT by REC'!I89</f>
        <v>60.748280000000001</v>
      </c>
      <c r="J11" s="6">
        <f>'INPUT by REC'!J89</f>
        <v>69.560126000000011</v>
      </c>
      <c r="K11" s="6">
        <f>'INPUT by REC'!K89</f>
        <v>54.735923999999997</v>
      </c>
      <c r="M11" s="6">
        <f>'INPUT by REC'!M89</f>
        <v>361.38866200000001</v>
      </c>
      <c r="N11" s="6">
        <f>'INPUT by REC'!N89</f>
        <v>405.37679400000002</v>
      </c>
      <c r="O11" s="6">
        <f>'INPUT by REC'!O89</f>
        <v>511.95336400000002</v>
      </c>
      <c r="P11" s="6">
        <f>'INPUT by REC'!P89</f>
        <v>646.85695500000008</v>
      </c>
      <c r="Q11" s="6">
        <f>'INPUT by REC'!Q89</f>
        <v>683.26842399999998</v>
      </c>
      <c r="R11" s="6">
        <f>'INPUT by REC'!R89</f>
        <v>758.04274400000008</v>
      </c>
      <c r="S11" s="6">
        <f>'INPUT by REC'!S89</f>
        <v>762.94587200000001</v>
      </c>
      <c r="T11" s="6">
        <f>'INPUT by REC'!T89</f>
        <v>976.81508999999994</v>
      </c>
      <c r="U11" s="6">
        <f>'INPUT by REC'!U89</f>
        <v>1044.9381740000001</v>
      </c>
      <c r="V11" s="6">
        <f>'INPUT by REC'!V89</f>
        <v>1131.0816829999999</v>
      </c>
      <c r="X11" s="6">
        <f>'INPUT by REC'!X89</f>
        <v>-328.699614</v>
      </c>
      <c r="Y11" s="6">
        <f>'INPUT by REC'!Y89</f>
        <v>-372.59009300000002</v>
      </c>
      <c r="Z11" s="6">
        <f>'INPUT by REC'!Z89</f>
        <v>-480.217083</v>
      </c>
      <c r="AA11" s="6">
        <f>'INPUT by REC'!AA89</f>
        <v>-607.66683000000012</v>
      </c>
      <c r="AB11" s="6">
        <f>'INPUT by REC'!AB89</f>
        <v>-638.48129099999994</v>
      </c>
      <c r="AC11" s="6">
        <f>'INPUT by REC'!AC89</f>
        <v>-719.21971400000007</v>
      </c>
      <c r="AD11" s="6">
        <f>'INPUT by REC'!AD89</f>
        <v>-722.28435100000002</v>
      </c>
      <c r="AE11" s="6">
        <f>'INPUT by REC'!AE89</f>
        <v>-916.06680999999992</v>
      </c>
      <c r="AF11" s="6">
        <f>'INPUT by REC'!AF89</f>
        <v>-975.37804800000015</v>
      </c>
      <c r="AG11" s="6">
        <f>'INPUT by REC'!AG89</f>
        <v>-1076.3457589999998</v>
      </c>
      <c r="AI11" s="6">
        <f>'INPUT by REC'!AI89</f>
        <v>394.07771000000002</v>
      </c>
      <c r="AJ11" s="6">
        <f>'INPUT by REC'!AJ89</f>
        <v>438.16349500000001</v>
      </c>
      <c r="AK11" s="6">
        <f>'INPUT by REC'!AK89</f>
        <v>543.68964500000004</v>
      </c>
      <c r="AL11" s="6">
        <f>'INPUT by REC'!AL89</f>
        <v>686.04708000000005</v>
      </c>
      <c r="AM11" s="6">
        <f>'INPUT by REC'!AM89</f>
        <v>728.05555700000002</v>
      </c>
      <c r="AN11" s="6">
        <f>'INPUT by REC'!AN89</f>
        <v>796.8657740000001</v>
      </c>
      <c r="AO11" s="6">
        <f>'INPUT by REC'!AO89</f>
        <v>803.607393</v>
      </c>
      <c r="AP11" s="6">
        <f>'INPUT by REC'!AP89</f>
        <v>1037.5633699999998</v>
      </c>
      <c r="AQ11" s="6">
        <f>'INPUT by REC'!AQ89</f>
        <v>1114.4983000000002</v>
      </c>
      <c r="AR11" s="6">
        <f>'INPUT by REC'!AR89</f>
        <v>1185.817607</v>
      </c>
    </row>
    <row r="12" spans="1:44" s="6" customFormat="1" x14ac:dyDescent="0.25">
      <c r="A12" s="6" t="str">
        <f>'INPUT by REC'!A90</f>
        <v>Clothing</v>
      </c>
      <c r="B12" s="6">
        <f>'INPUT by REC'!B90</f>
        <v>215.76744099999996</v>
      </c>
      <c r="C12" s="6">
        <f>'INPUT by REC'!C90</f>
        <v>317.52469899999994</v>
      </c>
      <c r="D12" s="6">
        <f>'INPUT by REC'!D90</f>
        <v>295.98772200000002</v>
      </c>
      <c r="E12" s="6">
        <f>'INPUT by REC'!E90</f>
        <v>298.743965</v>
      </c>
      <c r="F12" s="6">
        <f>'INPUT by REC'!F90</f>
        <v>281.32978900000001</v>
      </c>
      <c r="G12" s="6">
        <f>'INPUT by REC'!G90</f>
        <v>289.73382399999997</v>
      </c>
      <c r="H12" s="6">
        <f>'INPUT by REC'!H90</f>
        <v>228.41823200000002</v>
      </c>
      <c r="I12" s="6">
        <f>'INPUT by REC'!I90</f>
        <v>239.83770599999997</v>
      </c>
      <c r="J12" s="6">
        <f>'INPUT by REC'!J90</f>
        <v>339.65120300000001</v>
      </c>
      <c r="K12" s="6">
        <f>'INPUT by REC'!K90</f>
        <v>332.23351700000001</v>
      </c>
      <c r="M12" s="6">
        <f>'INPUT by REC'!M90</f>
        <v>166.59074899999999</v>
      </c>
      <c r="N12" s="6">
        <f>'INPUT by REC'!N90</f>
        <v>221.59279100000001</v>
      </c>
      <c r="O12" s="6">
        <f>'INPUT by REC'!O90</f>
        <v>256.849378</v>
      </c>
      <c r="P12" s="6">
        <f>'INPUT by REC'!P90</f>
        <v>332.44437199999999</v>
      </c>
      <c r="Q12" s="6">
        <f>'INPUT by REC'!Q90</f>
        <v>405.96426000000008</v>
      </c>
      <c r="R12" s="6">
        <f>'INPUT by REC'!R90</f>
        <v>429.58613300000002</v>
      </c>
      <c r="S12" s="6">
        <f>'INPUT by REC'!S90</f>
        <v>443.31580000000002</v>
      </c>
      <c r="T12" s="6">
        <f>'INPUT by REC'!T90</f>
        <v>512.76276899999993</v>
      </c>
      <c r="U12" s="6">
        <f>'INPUT by REC'!U90</f>
        <v>618.84634000000005</v>
      </c>
      <c r="V12" s="6">
        <f>'INPUT by REC'!V90</f>
        <v>690.37010499999997</v>
      </c>
      <c r="X12" s="6">
        <f>'INPUT by REC'!X90</f>
        <v>49.176691999999974</v>
      </c>
      <c r="Y12" s="6">
        <f>'INPUT by REC'!Y90</f>
        <v>95.931907999999936</v>
      </c>
      <c r="Z12" s="6">
        <f>'INPUT by REC'!Z90</f>
        <v>39.138344000000018</v>
      </c>
      <c r="AA12" s="6">
        <f>'INPUT by REC'!AA90</f>
        <v>-33.700406999999984</v>
      </c>
      <c r="AB12" s="6">
        <f>'INPUT by REC'!AB90</f>
        <v>-124.63447100000008</v>
      </c>
      <c r="AC12" s="6">
        <f>'INPUT by REC'!AC90</f>
        <v>-139.85230900000005</v>
      </c>
      <c r="AD12" s="6">
        <f>'INPUT by REC'!AD90</f>
        <v>-214.89756800000001</v>
      </c>
      <c r="AE12" s="6">
        <f>'INPUT by REC'!AE90</f>
        <v>-272.92506299999997</v>
      </c>
      <c r="AF12" s="6">
        <f>'INPUT by REC'!AF90</f>
        <v>-279.19513700000005</v>
      </c>
      <c r="AG12" s="6">
        <f>'INPUT by REC'!AG90</f>
        <v>-358.13658799999996</v>
      </c>
      <c r="AI12" s="6">
        <f>'INPUT by REC'!AI90</f>
        <v>382.35818999999992</v>
      </c>
      <c r="AJ12" s="6">
        <f>'INPUT by REC'!AJ90</f>
        <v>539.11748999999998</v>
      </c>
      <c r="AK12" s="6">
        <f>'INPUT by REC'!AK90</f>
        <v>552.83709999999996</v>
      </c>
      <c r="AL12" s="6">
        <f>'INPUT by REC'!AL90</f>
        <v>631.18833700000005</v>
      </c>
      <c r="AM12" s="6">
        <f>'INPUT by REC'!AM90</f>
        <v>687.29404900000009</v>
      </c>
      <c r="AN12" s="6">
        <f>'INPUT by REC'!AN90</f>
        <v>719.31995699999993</v>
      </c>
      <c r="AO12" s="6">
        <f>'INPUT by REC'!AO90</f>
        <v>671.73403200000007</v>
      </c>
      <c r="AP12" s="6">
        <f>'INPUT by REC'!AP90</f>
        <v>752.60047499999996</v>
      </c>
      <c r="AQ12" s="6">
        <f>'INPUT by REC'!AQ90</f>
        <v>958.49754300000006</v>
      </c>
      <c r="AR12" s="6">
        <f>'INPUT by REC'!AR90</f>
        <v>1022.603622</v>
      </c>
    </row>
    <row r="14" spans="1:44" x14ac:dyDescent="0.25">
      <c r="B14" t="s">
        <v>68</v>
      </c>
      <c r="M14" t="s">
        <v>59</v>
      </c>
      <c r="X14" t="s">
        <v>59</v>
      </c>
      <c r="AI14" t="s">
        <v>59</v>
      </c>
    </row>
    <row r="15" spans="1:44" x14ac:dyDescent="0.25">
      <c r="B15" s="12">
        <v>2002</v>
      </c>
      <c r="C15" s="12">
        <v>2003</v>
      </c>
      <c r="D15" s="12">
        <v>2004</v>
      </c>
      <c r="E15" s="12">
        <v>2005</v>
      </c>
      <c r="F15" s="12">
        <v>2006</v>
      </c>
      <c r="G15" s="12">
        <v>2007</v>
      </c>
      <c r="H15" s="12">
        <v>2008</v>
      </c>
      <c r="I15" s="12">
        <v>2009</v>
      </c>
      <c r="J15" s="12">
        <v>2010</v>
      </c>
      <c r="K15" s="12">
        <v>2011</v>
      </c>
      <c r="M15" s="12">
        <v>2002</v>
      </c>
      <c r="N15" s="12">
        <v>2003</v>
      </c>
      <c r="O15" s="12">
        <v>2004</v>
      </c>
      <c r="P15" s="12">
        <v>2005</v>
      </c>
      <c r="Q15" s="12">
        <v>2006</v>
      </c>
      <c r="R15" s="12">
        <v>2007</v>
      </c>
      <c r="S15" s="12">
        <v>2008</v>
      </c>
      <c r="T15" s="12">
        <v>2009</v>
      </c>
      <c r="U15" s="12">
        <v>2010</v>
      </c>
      <c r="V15" s="12">
        <v>2011</v>
      </c>
      <c r="X15" s="12">
        <v>2002</v>
      </c>
      <c r="Y15" s="12">
        <v>2003</v>
      </c>
      <c r="Z15" s="12">
        <v>2004</v>
      </c>
      <c r="AA15" s="12">
        <v>2005</v>
      </c>
      <c r="AB15" s="12">
        <v>2006</v>
      </c>
      <c r="AC15" s="12">
        <v>2007</v>
      </c>
      <c r="AD15" s="12">
        <v>2008</v>
      </c>
      <c r="AE15" s="12">
        <v>2009</v>
      </c>
      <c r="AF15" s="12">
        <v>2010</v>
      </c>
      <c r="AG15" s="12">
        <v>2011</v>
      </c>
      <c r="AI15" s="12">
        <v>2002</v>
      </c>
      <c r="AJ15" s="12">
        <v>2003</v>
      </c>
      <c r="AK15" s="12">
        <v>2004</v>
      </c>
      <c r="AL15" s="12">
        <v>2005</v>
      </c>
      <c r="AM15" s="12">
        <v>2006</v>
      </c>
      <c r="AN15" s="12">
        <v>2007</v>
      </c>
      <c r="AO15" s="12">
        <v>2008</v>
      </c>
      <c r="AP15" s="12">
        <v>2009</v>
      </c>
      <c r="AQ15" s="12">
        <v>2010</v>
      </c>
      <c r="AR15" s="12">
        <v>2011</v>
      </c>
    </row>
    <row r="16" spans="1:44" s="14" customFormat="1" x14ac:dyDescent="0.25">
      <c r="A16" s="7" t="s">
        <v>67</v>
      </c>
      <c r="B16" s="14">
        <f t="shared" ref="B16:K16" si="0">B4/B$4</f>
        <v>1</v>
      </c>
      <c r="C16" s="14">
        <f t="shared" si="0"/>
        <v>1</v>
      </c>
      <c r="D16" s="14">
        <f t="shared" si="0"/>
        <v>1</v>
      </c>
      <c r="E16" s="14">
        <f t="shared" si="0"/>
        <v>1</v>
      </c>
      <c r="F16" s="14">
        <f t="shared" si="0"/>
        <v>1</v>
      </c>
      <c r="G16" s="14">
        <f t="shared" si="0"/>
        <v>1</v>
      </c>
      <c r="H16" s="14">
        <f t="shared" si="0"/>
        <v>1</v>
      </c>
      <c r="I16" s="14">
        <f t="shared" si="0"/>
        <v>1</v>
      </c>
      <c r="J16" s="14">
        <f t="shared" si="0"/>
        <v>1</v>
      </c>
      <c r="K16" s="14">
        <f t="shared" si="0"/>
        <v>1</v>
      </c>
      <c r="M16" s="14">
        <f t="shared" ref="M16:V16" si="1">M4/M$4</f>
        <v>1</v>
      </c>
      <c r="N16" s="14">
        <f t="shared" si="1"/>
        <v>1</v>
      </c>
      <c r="O16" s="14">
        <f t="shared" si="1"/>
        <v>1</v>
      </c>
      <c r="P16" s="14">
        <f t="shared" si="1"/>
        <v>1</v>
      </c>
      <c r="Q16" s="14">
        <f t="shared" si="1"/>
        <v>1</v>
      </c>
      <c r="R16" s="14">
        <f t="shared" si="1"/>
        <v>1</v>
      </c>
      <c r="S16" s="14">
        <f t="shared" si="1"/>
        <v>1</v>
      </c>
      <c r="T16" s="14">
        <f t="shared" si="1"/>
        <v>1</v>
      </c>
      <c r="U16" s="14">
        <f t="shared" si="1"/>
        <v>1</v>
      </c>
      <c r="V16" s="14">
        <f t="shared" si="1"/>
        <v>1</v>
      </c>
      <c r="X16" s="14">
        <f t="shared" ref="X16:AG16" si="2">X4/X$4</f>
        <v>1</v>
      </c>
      <c r="Y16" s="14">
        <f t="shared" si="2"/>
        <v>1</v>
      </c>
      <c r="Z16" s="14">
        <f t="shared" si="2"/>
        <v>1</v>
      </c>
      <c r="AA16" s="14">
        <f t="shared" si="2"/>
        <v>1</v>
      </c>
      <c r="AB16" s="14">
        <f t="shared" si="2"/>
        <v>1</v>
      </c>
      <c r="AC16" s="14">
        <f t="shared" si="2"/>
        <v>1</v>
      </c>
      <c r="AD16" s="14">
        <f t="shared" si="2"/>
        <v>1</v>
      </c>
      <c r="AE16" s="14">
        <f t="shared" si="2"/>
        <v>1</v>
      </c>
      <c r="AF16" s="14">
        <f t="shared" si="2"/>
        <v>1</v>
      </c>
      <c r="AG16" s="14">
        <f t="shared" si="2"/>
        <v>1</v>
      </c>
      <c r="AI16" s="14">
        <f t="shared" ref="AI16:AR16" si="3">AI4/AI$4</f>
        <v>1</v>
      </c>
      <c r="AJ16" s="14">
        <f t="shared" si="3"/>
        <v>1</v>
      </c>
      <c r="AK16" s="14">
        <f t="shared" si="3"/>
        <v>1</v>
      </c>
      <c r="AL16" s="14">
        <f t="shared" si="3"/>
        <v>1</v>
      </c>
      <c r="AM16" s="14">
        <f t="shared" si="3"/>
        <v>1</v>
      </c>
      <c r="AN16" s="14">
        <f t="shared" si="3"/>
        <v>1</v>
      </c>
      <c r="AO16" s="14">
        <f t="shared" si="3"/>
        <v>1</v>
      </c>
      <c r="AP16" s="14">
        <f t="shared" si="3"/>
        <v>1</v>
      </c>
      <c r="AQ16" s="14">
        <f t="shared" si="3"/>
        <v>1</v>
      </c>
      <c r="AR16" s="14">
        <f t="shared" si="3"/>
        <v>1</v>
      </c>
    </row>
    <row r="17" spans="1:44" s="14" customFormat="1" x14ac:dyDescent="0.25">
      <c r="A17" s="7" t="s">
        <v>14</v>
      </c>
      <c r="B17" s="14">
        <f t="shared" ref="B17:K17" si="4">B5/B$4</f>
        <v>0.46112012577884642</v>
      </c>
      <c r="C17" s="14">
        <f t="shared" si="4"/>
        <v>0.41151575013706843</v>
      </c>
      <c r="D17" s="14">
        <f t="shared" si="4"/>
        <v>0.36167492793719708</v>
      </c>
      <c r="E17" s="14">
        <f t="shared" si="4"/>
        <v>0.34604852449872769</v>
      </c>
      <c r="F17" s="14">
        <f t="shared" si="4"/>
        <v>0.30555922869082858</v>
      </c>
      <c r="G17" s="14">
        <f t="shared" si="4"/>
        <v>0.26507235078520136</v>
      </c>
      <c r="H17" s="14">
        <f t="shared" si="4"/>
        <v>0.34805205367701703</v>
      </c>
      <c r="I17" s="14">
        <f t="shared" si="4"/>
        <v>0.32541032101631329</v>
      </c>
      <c r="J17" s="14">
        <f t="shared" si="4"/>
        <v>0.30718859600285237</v>
      </c>
      <c r="K17" s="14">
        <f t="shared" si="4"/>
        <v>0.30562150190547044</v>
      </c>
      <c r="M17" s="14">
        <f t="shared" ref="M17:V17" si="5">M5/M$4</f>
        <v>0.17574615922361012</v>
      </c>
      <c r="N17" s="14">
        <f t="shared" si="5"/>
        <v>0.15845369247124946</v>
      </c>
      <c r="O17" s="14">
        <f t="shared" si="5"/>
        <v>0.12907470563670592</v>
      </c>
      <c r="P17" s="14">
        <f t="shared" si="5"/>
        <v>0.13970436814860729</v>
      </c>
      <c r="Q17" s="14">
        <f t="shared" si="5"/>
        <v>0.14549106391670769</v>
      </c>
      <c r="R17" s="14">
        <f t="shared" si="5"/>
        <v>0.17510650800813415</v>
      </c>
      <c r="S17" s="14">
        <f t="shared" si="5"/>
        <v>0.18791958052536567</v>
      </c>
      <c r="T17" s="14">
        <f t="shared" si="5"/>
        <v>0.18952087103725079</v>
      </c>
      <c r="U17" s="14">
        <f t="shared" si="5"/>
        <v>0.2113247060462933</v>
      </c>
      <c r="V17" s="14">
        <f t="shared" si="5"/>
        <v>0.1779316875514983</v>
      </c>
      <c r="X17" s="14">
        <f t="shared" ref="X17:AG17" si="6">X5/X$4</f>
        <v>-0.37195965381471308</v>
      </c>
      <c r="Y17" s="14">
        <f t="shared" si="6"/>
        <v>-0.45013153550718399</v>
      </c>
      <c r="Z17" s="14">
        <f t="shared" si="6"/>
        <v>-0.24943905524303212</v>
      </c>
      <c r="AA17" s="14">
        <f t="shared" si="6"/>
        <v>-0.14899206953019997</v>
      </c>
      <c r="AB17" s="14">
        <f t="shared" si="6"/>
        <v>-0.17507563969508272</v>
      </c>
      <c r="AC17" s="14">
        <f t="shared" si="6"/>
        <v>-0.26353643669641769</v>
      </c>
      <c r="AD17" s="14">
        <f t="shared" si="6"/>
        <v>-8.1058527299052399E-2</v>
      </c>
      <c r="AE17" s="14">
        <f t="shared" si="6"/>
        <v>-6.7433659898105958E-2</v>
      </c>
      <c r="AF17" s="14">
        <f t="shared" si="6"/>
        <v>-6.2633369156297691E-2</v>
      </c>
      <c r="AG17" s="14">
        <f t="shared" si="6"/>
        <v>-5.2415551597043621E-2</v>
      </c>
      <c r="AI17" s="14">
        <f t="shared" ref="AI17:AR17" si="7">AI5/AI$4</f>
        <v>0.28894329946475744</v>
      </c>
      <c r="AJ17" s="14">
        <f t="shared" si="7"/>
        <v>0.26320571545417226</v>
      </c>
      <c r="AK17" s="14">
        <f t="shared" si="7"/>
        <v>0.21803985991100547</v>
      </c>
      <c r="AL17" s="14">
        <f t="shared" si="7"/>
        <v>0.21571305532817811</v>
      </c>
      <c r="AM17" s="14">
        <f t="shared" si="7"/>
        <v>0.20953552629449249</v>
      </c>
      <c r="AN17" s="14">
        <f t="shared" si="7"/>
        <v>0.21590548606668561</v>
      </c>
      <c r="AO17" s="14">
        <f t="shared" si="7"/>
        <v>0.24961966293693669</v>
      </c>
      <c r="AP17" s="14">
        <f t="shared" si="7"/>
        <v>0.24325662026055159</v>
      </c>
      <c r="AQ17" s="14">
        <f t="shared" si="7"/>
        <v>0.25211920902463181</v>
      </c>
      <c r="AR17" s="14">
        <f t="shared" si="7"/>
        <v>0.2279211188996782</v>
      </c>
    </row>
    <row r="18" spans="1:44" s="14" customFormat="1" x14ac:dyDescent="0.25">
      <c r="A18" s="7" t="s">
        <v>15</v>
      </c>
      <c r="B18" s="14">
        <f t="shared" ref="B18:K18" si="8">B6/B$4</f>
        <v>0.35261731500194393</v>
      </c>
      <c r="C18" s="14">
        <f t="shared" si="8"/>
        <v>0.31211688701595586</v>
      </c>
      <c r="D18" s="14">
        <f t="shared" si="8"/>
        <v>0.27395147080430232</v>
      </c>
      <c r="E18" s="14">
        <f t="shared" si="8"/>
        <v>0.26801973680788138</v>
      </c>
      <c r="F18" s="14">
        <f t="shared" si="8"/>
        <v>0.23429919964684828</v>
      </c>
      <c r="G18" s="14">
        <f t="shared" si="8"/>
        <v>0.20473664304907641</v>
      </c>
      <c r="H18" s="14">
        <f t="shared" si="8"/>
        <v>0.27334303456700348</v>
      </c>
      <c r="I18" s="14">
        <f t="shared" si="8"/>
        <v>0.2610160913782375</v>
      </c>
      <c r="J18" s="14">
        <f t="shared" si="8"/>
        <v>0.24653328692831414</v>
      </c>
      <c r="K18" s="14">
        <f t="shared" si="8"/>
        <v>0.24544875654435511</v>
      </c>
      <c r="M18" s="14">
        <f t="shared" ref="M18:V18" si="9">M6/M$4</f>
        <v>0.14880559976763294</v>
      </c>
      <c r="N18" s="14">
        <f t="shared" si="9"/>
        <v>0.14083464140004046</v>
      </c>
      <c r="O18" s="14">
        <f t="shared" si="9"/>
        <v>0.11302846212367507</v>
      </c>
      <c r="P18" s="14">
        <f t="shared" si="9"/>
        <v>0.12314219689739866</v>
      </c>
      <c r="Q18" s="14">
        <f t="shared" si="9"/>
        <v>0.1268730098451461</v>
      </c>
      <c r="R18" s="14">
        <f t="shared" si="9"/>
        <v>0.15966639109869382</v>
      </c>
      <c r="S18" s="14">
        <f t="shared" si="9"/>
        <v>0.17445447149360377</v>
      </c>
      <c r="T18" s="14">
        <f t="shared" si="9"/>
        <v>0.17670527564566832</v>
      </c>
      <c r="U18" s="14">
        <f t="shared" si="9"/>
        <v>0.20038472053969902</v>
      </c>
      <c r="V18" s="14">
        <f t="shared" si="9"/>
        <v>0.16785479692803662</v>
      </c>
      <c r="X18" s="14">
        <f t="shared" ref="X18:AG18" si="10">X6/X$4</f>
        <v>-0.24236134004338475</v>
      </c>
      <c r="Y18" s="14">
        <f t="shared" si="10"/>
        <v>-0.27107951696214999</v>
      </c>
      <c r="Z18" s="14">
        <f t="shared" si="10"/>
        <v>-0.1488439154061135</v>
      </c>
      <c r="AA18" s="14">
        <f t="shared" si="10"/>
        <v>-7.9556199857083412E-2</v>
      </c>
      <c r="AB18" s="14">
        <f t="shared" si="10"/>
        <v>-8.8268205741989014E-2</v>
      </c>
      <c r="AC18" s="14">
        <f t="shared" si="10"/>
        <v>-6.0080875462024695E-2</v>
      </c>
      <c r="AD18" s="14">
        <f t="shared" si="10"/>
        <v>8.3491334728228919E-3</v>
      </c>
      <c r="AE18" s="14">
        <f t="shared" si="10"/>
        <v>1.7281228284540935E-2</v>
      </c>
      <c r="AF18" s="14">
        <f t="shared" si="10"/>
        <v>6.8502189725300852E-2</v>
      </c>
      <c r="AG18" s="14">
        <f t="shared" si="10"/>
        <v>2.7878445152046984E-2</v>
      </c>
      <c r="AI18" s="14">
        <f t="shared" ref="AI18:AR18" si="11">AI6/AI$4</f>
        <v>0.22965005657165447</v>
      </c>
      <c r="AJ18" s="14">
        <f t="shared" si="11"/>
        <v>0.21173488577021196</v>
      </c>
      <c r="AK18" s="14">
        <f t="shared" si="11"/>
        <v>0.1745784475534449</v>
      </c>
      <c r="AL18" s="14">
        <f t="shared" si="11"/>
        <v>0.17650911460025243</v>
      </c>
      <c r="AM18" s="14">
        <f t="shared" si="11"/>
        <v>0.16985502679306719</v>
      </c>
      <c r="AN18" s="14">
        <f t="shared" si="11"/>
        <v>0.18010548402170004</v>
      </c>
      <c r="AO18" s="14">
        <f t="shared" si="11"/>
        <v>0.21255687740231854</v>
      </c>
      <c r="AP18" s="14">
        <f t="shared" si="11"/>
        <v>0.21004491203182865</v>
      </c>
      <c r="AQ18" s="14">
        <f t="shared" si="11"/>
        <v>0.2200230622535552</v>
      </c>
      <c r="AR18" s="14">
        <f t="shared" si="11"/>
        <v>0.19823214485432197</v>
      </c>
    </row>
    <row r="19" spans="1:44" s="14" customFormat="1" x14ac:dyDescent="0.25">
      <c r="A19" s="7" t="s">
        <v>20</v>
      </c>
      <c r="B19" s="14">
        <f t="shared" ref="B19:K19" si="12">B7/B$4</f>
        <v>0.38191321678163076</v>
      </c>
      <c r="C19" s="14">
        <f t="shared" si="12"/>
        <v>0.44121214586814106</v>
      </c>
      <c r="D19" s="14">
        <f t="shared" si="12"/>
        <v>0.49930720878627738</v>
      </c>
      <c r="E19" s="14">
        <f t="shared" si="12"/>
        <v>0.49296270017590255</v>
      </c>
      <c r="F19" s="14">
        <f t="shared" si="12"/>
        <v>0.55664737977897272</v>
      </c>
      <c r="G19" s="14">
        <f t="shared" si="12"/>
        <v>0.59686389040225529</v>
      </c>
      <c r="H19" s="14">
        <f t="shared" si="12"/>
        <v>0.47880452770790088</v>
      </c>
      <c r="I19" s="14">
        <f t="shared" si="12"/>
        <v>0.49553070278319222</v>
      </c>
      <c r="J19" s="14">
        <f t="shared" si="12"/>
        <v>0.58011052513865202</v>
      </c>
      <c r="K19" s="14">
        <f t="shared" si="12"/>
        <v>0.56866335646289579</v>
      </c>
      <c r="M19" s="14">
        <f t="shared" ref="M19:V19" si="13">M7/M$4</f>
        <v>0.10599375324919329</v>
      </c>
      <c r="N19" s="14">
        <f t="shared" si="13"/>
        <v>3.8295888058884869E-2</v>
      </c>
      <c r="O19" s="14">
        <f t="shared" si="13"/>
        <v>0.11935074391458055</v>
      </c>
      <c r="P19" s="14">
        <f t="shared" si="13"/>
        <v>0.15246714552298077</v>
      </c>
      <c r="Q19" s="14">
        <f t="shared" si="13"/>
        <v>0.12064470448620902</v>
      </c>
      <c r="R19" s="14">
        <f t="shared" si="13"/>
        <v>7.3556073162018995E-2</v>
      </c>
      <c r="S19" s="14">
        <f t="shared" si="13"/>
        <v>6.0875185730478322E-2</v>
      </c>
      <c r="T19" s="14">
        <f t="shared" si="13"/>
        <v>8.38435294523944E-2</v>
      </c>
      <c r="U19" s="14">
        <f t="shared" si="13"/>
        <v>5.1046859423003292E-2</v>
      </c>
      <c r="V19" s="14">
        <f t="shared" si="13"/>
        <v>9.4941533990051549E-2</v>
      </c>
      <c r="X19" s="14">
        <f t="shared" ref="X19:AG19" si="14">X7/X$4</f>
        <v>-0.42356644430961476</v>
      </c>
      <c r="Y19" s="14">
        <f t="shared" si="14"/>
        <v>-0.93067150625067219</v>
      </c>
      <c r="Z19" s="14">
        <f t="shared" si="14"/>
        <v>-0.49895799657905382</v>
      </c>
      <c r="AA19" s="14">
        <f t="shared" si="14"/>
        <v>-0.32392072710945291</v>
      </c>
      <c r="AB19" s="14">
        <f t="shared" si="14"/>
        <v>-0.75253292319357146</v>
      </c>
      <c r="AC19" s="14">
        <f t="shared" si="14"/>
        <v>-2.4779154059634005</v>
      </c>
      <c r="AD19" s="14">
        <f t="shared" si="14"/>
        <v>-0.64113010649361157</v>
      </c>
      <c r="AE19" s="14">
        <f t="shared" si="14"/>
        <v>-0.69461929110959286</v>
      </c>
      <c r="AF19" s="14">
        <f t="shared" si="14"/>
        <v>-1.4609016290512966</v>
      </c>
      <c r="AG19" s="14">
        <f t="shared" si="14"/>
        <v>-0.75963339419129616</v>
      </c>
      <c r="AI19" s="14">
        <f t="shared" ref="AI19:AR19" si="15">AI7/AI$4</f>
        <v>0.21544064704179161</v>
      </c>
      <c r="AJ19" s="14">
        <f t="shared" si="15"/>
        <v>0.20507827135067</v>
      </c>
      <c r="AK19" s="14">
        <f t="shared" si="15"/>
        <v>0.26467685401244101</v>
      </c>
      <c r="AL19" s="14">
        <f t="shared" si="15"/>
        <v>0.27789168168350425</v>
      </c>
      <c r="AM19" s="14">
        <f t="shared" si="15"/>
        <v>0.29509261531098213</v>
      </c>
      <c r="AN19" s="14">
        <f t="shared" si="15"/>
        <v>0.31087307586446244</v>
      </c>
      <c r="AO19" s="14">
        <f t="shared" si="15"/>
        <v>0.22190607680901708</v>
      </c>
      <c r="AP19" s="14">
        <f t="shared" si="15"/>
        <v>0.24663996955839143</v>
      </c>
      <c r="AQ19" s="14">
        <f t="shared" si="15"/>
        <v>0.27618783061192587</v>
      </c>
      <c r="AR19" s="14">
        <f t="shared" si="15"/>
        <v>0.28039943164971903</v>
      </c>
    </row>
    <row r="20" spans="1:44" s="14" customFormat="1" x14ac:dyDescent="0.25">
      <c r="A20" s="7" t="s">
        <v>16</v>
      </c>
      <c r="B20" s="14">
        <f t="shared" ref="B20:K20" si="16">B8/B$4</f>
        <v>0.36839476633178669</v>
      </c>
      <c r="C20" s="14">
        <f t="shared" si="16"/>
        <v>0.42801104140611085</v>
      </c>
      <c r="D20" s="14">
        <f t="shared" si="16"/>
        <v>0.48273514065070527</v>
      </c>
      <c r="E20" s="14">
        <f t="shared" si="16"/>
        <v>0.47460136497497635</v>
      </c>
      <c r="F20" s="14">
        <f t="shared" si="16"/>
        <v>0.53843576329167941</v>
      </c>
      <c r="G20" s="14">
        <f t="shared" si="16"/>
        <v>0.58114229645986193</v>
      </c>
      <c r="H20" s="14">
        <f t="shared" si="16"/>
        <v>0.46877558762401134</v>
      </c>
      <c r="I20" s="14">
        <f t="shared" si="16"/>
        <v>0.4837103692711866</v>
      </c>
      <c r="J20" s="14">
        <f t="shared" si="16"/>
        <v>0.56661881358044142</v>
      </c>
      <c r="K20" s="14">
        <f t="shared" si="16"/>
        <v>0.55554682721997162</v>
      </c>
      <c r="M20" s="14">
        <f t="shared" ref="M20:V20" si="17">M8/M$4</f>
        <v>9.4588418032274385E-2</v>
      </c>
      <c r="N20" s="14">
        <f t="shared" si="17"/>
        <v>2.3472333340261761E-2</v>
      </c>
      <c r="O20" s="14">
        <f t="shared" si="17"/>
        <v>0.10880371045426684</v>
      </c>
      <c r="P20" s="14">
        <f t="shared" si="17"/>
        <v>0.1398057519627415</v>
      </c>
      <c r="Q20" s="14">
        <f t="shared" si="17"/>
        <v>0.10540854294252901</v>
      </c>
      <c r="R20" s="14">
        <f t="shared" si="17"/>
        <v>6.2227201081055818E-2</v>
      </c>
      <c r="S20" s="14">
        <f t="shared" si="17"/>
        <v>4.7844156431244816E-2</v>
      </c>
      <c r="T20" s="14">
        <f t="shared" si="17"/>
        <v>7.3482716145659238E-2</v>
      </c>
      <c r="U20" s="14">
        <f t="shared" si="17"/>
        <v>4.0829798325738235E-2</v>
      </c>
      <c r="V20" s="14">
        <f t="shared" si="17"/>
        <v>8.682604886851461E-2</v>
      </c>
      <c r="X20" s="14">
        <f t="shared" ref="X20:AG20" si="18">X8/X$4</f>
        <v>-0.43091616958192813</v>
      </c>
      <c r="Y20" s="14">
        <f t="shared" si="18"/>
        <v>-0.94939686777668386</v>
      </c>
      <c r="Z20" s="14">
        <f t="shared" si="18"/>
        <v>-0.49970040254672188</v>
      </c>
      <c r="AA20" s="14">
        <f t="shared" si="18"/>
        <v>-0.32860732324508629</v>
      </c>
      <c r="AB20" s="14">
        <f t="shared" si="18"/>
        <v>-0.76181017476683033</v>
      </c>
      <c r="AC20" s="14">
        <f t="shared" si="18"/>
        <v>-2.4678268556861873</v>
      </c>
      <c r="AD20" s="14">
        <f t="shared" si="18"/>
        <v>-0.65920381240159631</v>
      </c>
      <c r="AE20" s="14">
        <f t="shared" si="18"/>
        <v>-0.7022202850941236</v>
      </c>
      <c r="AF20" s="14">
        <f t="shared" si="18"/>
        <v>-1.4617604538236177</v>
      </c>
      <c r="AG20" s="14">
        <f t="shared" si="18"/>
        <v>-0.75872719882837292</v>
      </c>
      <c r="AI20" s="14">
        <f t="shared" ref="AI20:AR20" si="19">AI8/AI$4</f>
        <v>0.20319711833352344</v>
      </c>
      <c r="AJ20" s="14">
        <f t="shared" si="19"/>
        <v>0.19092631058072052</v>
      </c>
      <c r="AK20" s="14">
        <f t="shared" si="19"/>
        <v>0.25182535955853502</v>
      </c>
      <c r="AL20" s="14">
        <f t="shared" si="19"/>
        <v>0.26313066442287941</v>
      </c>
      <c r="AM20" s="14">
        <f t="shared" si="19"/>
        <v>0.27866595213031548</v>
      </c>
      <c r="AN20" s="14">
        <f t="shared" si="19"/>
        <v>0.29755213037752998</v>
      </c>
      <c r="AO20" s="14">
        <f t="shared" si="19"/>
        <v>0.21003177199138323</v>
      </c>
      <c r="AP20" s="14">
        <f t="shared" si="19"/>
        <v>0.23570200760804311</v>
      </c>
      <c r="AQ20" s="14">
        <f t="shared" si="19"/>
        <v>0.26457725483418421</v>
      </c>
      <c r="AR20" s="14">
        <f t="shared" si="19"/>
        <v>0.27032608204979636</v>
      </c>
    </row>
    <row r="21" spans="1:44" s="14" customFormat="1" x14ac:dyDescent="0.25">
      <c r="A21" s="7" t="s">
        <v>21</v>
      </c>
      <c r="B21" s="14">
        <f t="shared" ref="B21:K21" si="20">B9/B$4</f>
        <v>0.13871316977597353</v>
      </c>
      <c r="C21" s="14">
        <f t="shared" si="20"/>
        <v>0.12085458426491404</v>
      </c>
      <c r="D21" s="14">
        <f t="shared" si="20"/>
        <v>0.11194722888170321</v>
      </c>
      <c r="E21" s="14">
        <f t="shared" si="20"/>
        <v>0.12090828318623395</v>
      </c>
      <c r="F21" s="14">
        <f t="shared" si="20"/>
        <v>9.9480580062128843E-2</v>
      </c>
      <c r="G21" s="14">
        <f t="shared" si="20"/>
        <v>0.10009973179047614</v>
      </c>
      <c r="H21" s="14">
        <f t="shared" si="20"/>
        <v>0.10569566506788389</v>
      </c>
      <c r="I21" s="14">
        <f t="shared" si="20"/>
        <v>8.0155720964231791E-2</v>
      </c>
      <c r="J21" s="14">
        <f t="shared" si="20"/>
        <v>9.0448178658156006E-2</v>
      </c>
      <c r="K21" s="14">
        <f t="shared" si="20"/>
        <v>9.8985496557645061E-2</v>
      </c>
      <c r="M21" s="14">
        <f t="shared" ref="M21:V21" si="21">M9/M$4</f>
        <v>0.67517763511545237</v>
      </c>
      <c r="N21" s="14">
        <f t="shared" si="21"/>
        <v>0.74565154661286526</v>
      </c>
      <c r="O21" s="14">
        <f t="shared" si="21"/>
        <v>0.71549486378840177</v>
      </c>
      <c r="P21" s="14">
        <f t="shared" si="21"/>
        <v>0.67657383481823341</v>
      </c>
      <c r="Q21" s="14">
        <f t="shared" si="21"/>
        <v>0.70635599129776039</v>
      </c>
      <c r="R21" s="14">
        <f t="shared" si="21"/>
        <v>0.72761348991908925</v>
      </c>
      <c r="S21" s="14">
        <f t="shared" si="21"/>
        <v>0.71950089661186523</v>
      </c>
      <c r="T21" s="14">
        <f t="shared" si="21"/>
        <v>0.68753830871226762</v>
      </c>
      <c r="U21" s="14">
        <f t="shared" si="21"/>
        <v>0.69786610089102785</v>
      </c>
      <c r="V21" s="14">
        <f t="shared" si="21"/>
        <v>0.67726964800643519</v>
      </c>
      <c r="X21" s="14">
        <f t="shared" ref="X21:AG21" si="22">X9/X$4</f>
        <v>1.7047904960981888</v>
      </c>
      <c r="Y21" s="14">
        <f t="shared" si="22"/>
        <v>2.2482165904523859</v>
      </c>
      <c r="Z21" s="14">
        <f t="shared" si="22"/>
        <v>1.6976568019806817</v>
      </c>
      <c r="AA21" s="14">
        <f t="shared" si="22"/>
        <v>1.4540063928054465</v>
      </c>
      <c r="AB21" s="14">
        <f t="shared" si="22"/>
        <v>1.921738515095579</v>
      </c>
      <c r="AC21" s="14">
        <f t="shared" si="22"/>
        <v>3.7871578037563691</v>
      </c>
      <c r="AD21" s="14">
        <f t="shared" si="22"/>
        <v>1.750523315138262</v>
      </c>
      <c r="AE21" s="14">
        <f t="shared" si="22"/>
        <v>1.8360432732782919</v>
      </c>
      <c r="AF21" s="14">
        <f t="shared" si="22"/>
        <v>2.4337339536756617</v>
      </c>
      <c r="AG21" s="14">
        <f t="shared" si="22"/>
        <v>1.7204707710053455</v>
      </c>
      <c r="AI21" s="14">
        <f t="shared" ref="AI21:AR21" si="23">AI9/AI$4</f>
        <v>0.46238231937430507</v>
      </c>
      <c r="AJ21" s="14">
        <f t="shared" si="23"/>
        <v>0.48702428987111673</v>
      </c>
      <c r="AK21" s="14">
        <f t="shared" si="23"/>
        <v>0.48464939029613641</v>
      </c>
      <c r="AL21" s="14">
        <f t="shared" si="23"/>
        <v>0.47188953535691913</v>
      </c>
      <c r="AM21" s="14">
        <f t="shared" si="23"/>
        <v>0.46354062886932251</v>
      </c>
      <c r="AN21" s="14">
        <f t="shared" si="23"/>
        <v>0.44303970881452831</v>
      </c>
      <c r="AO21" s="14">
        <f t="shared" si="23"/>
        <v>0.48299775252408839</v>
      </c>
      <c r="AP21" s="14">
        <f t="shared" si="23"/>
        <v>0.44735661379145686</v>
      </c>
      <c r="AQ21" s="14">
        <f t="shared" si="23"/>
        <v>0.43938178266803629</v>
      </c>
      <c r="AR21" s="14">
        <f t="shared" si="23"/>
        <v>0.45087652467983308</v>
      </c>
    </row>
    <row r="22" spans="1:44" s="14" customFormat="1" x14ac:dyDescent="0.25">
      <c r="A22" s="7" t="s">
        <v>18</v>
      </c>
      <c r="B22" s="14">
        <f t="shared" ref="B22:K22" si="24">B10/B$4</f>
        <v>2.2331241430624888E-2</v>
      </c>
      <c r="C22" s="14">
        <f t="shared" si="24"/>
        <v>1.8030840294154075E-2</v>
      </c>
      <c r="D22" s="14">
        <f t="shared" si="24"/>
        <v>1.7408485183617546E-2</v>
      </c>
      <c r="E22" s="14">
        <f t="shared" si="24"/>
        <v>2.3991221237336321E-2</v>
      </c>
      <c r="F22" s="14">
        <f t="shared" si="24"/>
        <v>1.5667016505093133E-2</v>
      </c>
      <c r="G22" s="14">
        <f t="shared" si="24"/>
        <v>2.5787100373321728E-2</v>
      </c>
      <c r="H22" s="14">
        <f t="shared" si="24"/>
        <v>2.367052057520503E-2</v>
      </c>
      <c r="I22" s="14">
        <f t="shared" si="24"/>
        <v>1.4259453698332579E-2</v>
      </c>
      <c r="J22" s="14">
        <f t="shared" si="24"/>
        <v>1.3370648106887217E-2</v>
      </c>
      <c r="K22" s="14">
        <f t="shared" si="24"/>
        <v>2.3340141485315571E-2</v>
      </c>
      <c r="M22" s="14">
        <f t="shared" ref="M22:V22" si="25">M10/M$4</f>
        <v>0.30647283623447508</v>
      </c>
      <c r="N22" s="14">
        <f t="shared" si="25"/>
        <v>0.3447070102486372</v>
      </c>
      <c r="O22" s="14">
        <f t="shared" si="25"/>
        <v>0.3535176808356803</v>
      </c>
      <c r="P22" s="14">
        <f t="shared" si="25"/>
        <v>0.33101635844962207</v>
      </c>
      <c r="Q22" s="14">
        <f t="shared" si="25"/>
        <v>0.32787931622614253</v>
      </c>
      <c r="R22" s="14">
        <f t="shared" si="25"/>
        <v>0.33446329543895598</v>
      </c>
      <c r="S22" s="14">
        <f t="shared" si="25"/>
        <v>0.31076692209425677</v>
      </c>
      <c r="T22" s="14">
        <f t="shared" si="25"/>
        <v>0.29942930947171931</v>
      </c>
      <c r="U22" s="14">
        <f t="shared" si="25"/>
        <v>0.29807231761470399</v>
      </c>
      <c r="V22" s="14">
        <f t="shared" si="25"/>
        <v>0.29238470528001026</v>
      </c>
      <c r="X22" s="14">
        <f t="shared" ref="X22:AG22" si="26">X10/X$4</f>
        <v>0.85181341189601134</v>
      </c>
      <c r="Y22" s="14">
        <f t="shared" si="26"/>
        <v>1.1303257363454964</v>
      </c>
      <c r="Z22" s="14">
        <f t="shared" si="26"/>
        <v>0.90047311559090037</v>
      </c>
      <c r="AA22" s="14">
        <f t="shared" si="26"/>
        <v>0.76057571675117919</v>
      </c>
      <c r="AB22" s="14">
        <f t="shared" si="26"/>
        <v>0.95314335851629572</v>
      </c>
      <c r="AC22" s="14">
        <f t="shared" si="26"/>
        <v>1.8394637598852279</v>
      </c>
      <c r="AD22" s="14">
        <f t="shared" si="26"/>
        <v>0.79300918891206351</v>
      </c>
      <c r="AE22" s="14">
        <f t="shared" si="26"/>
        <v>0.83865944498587475</v>
      </c>
      <c r="AF22" s="14">
        <f t="shared" si="26"/>
        <v>1.1116875529308368</v>
      </c>
      <c r="AG22" s="14">
        <f t="shared" si="26"/>
        <v>0.77773017149106538</v>
      </c>
      <c r="AI22" s="14">
        <f t="shared" ref="AI22:AR22" si="27">AI10/AI$4</f>
        <v>0.19376453160666277</v>
      </c>
      <c r="AJ22" s="14">
        <f t="shared" si="27"/>
        <v>0.20948330275695781</v>
      </c>
      <c r="AK22" s="14">
        <f t="shared" si="27"/>
        <v>0.22496231597636926</v>
      </c>
      <c r="AL22" s="14">
        <f t="shared" si="27"/>
        <v>0.21792094531353878</v>
      </c>
      <c r="AM22" s="14">
        <f t="shared" si="27"/>
        <v>0.20296085469706276</v>
      </c>
      <c r="AN22" s="14">
        <f t="shared" si="27"/>
        <v>0.19448046505646591</v>
      </c>
      <c r="AO22" s="14">
        <f t="shared" si="27"/>
        <v>0.20014681309853</v>
      </c>
      <c r="AP22" s="14">
        <f t="shared" si="27"/>
        <v>0.18666252839898242</v>
      </c>
      <c r="AQ22" s="14">
        <f t="shared" si="27"/>
        <v>0.1769186370167479</v>
      </c>
      <c r="AR22" s="14">
        <f t="shared" si="27"/>
        <v>0.18705614152994859</v>
      </c>
    </row>
    <row r="23" spans="1:44" s="14" customFormat="1" x14ac:dyDescent="0.25">
      <c r="A23" s="7" t="s">
        <v>22</v>
      </c>
      <c r="B23" s="14">
        <f t="shared" ref="B23:K23" si="28">B11/B$4</f>
        <v>5.1720766536449345E-3</v>
      </c>
      <c r="C23" s="14">
        <f t="shared" si="28"/>
        <v>4.030856792454963E-3</v>
      </c>
      <c r="D23" s="14">
        <f t="shared" si="28"/>
        <v>3.0808613941359633E-3</v>
      </c>
      <c r="E23" s="14">
        <f t="shared" si="28"/>
        <v>3.3512733068485367E-3</v>
      </c>
      <c r="F23" s="14">
        <f t="shared" si="28"/>
        <v>3.0139028357682156E-3</v>
      </c>
      <c r="G23" s="14">
        <f t="shared" si="28"/>
        <v>1.8319849473983775E-3</v>
      </c>
      <c r="H23" s="14">
        <f t="shared" si="28"/>
        <v>2.6510942417371534E-3</v>
      </c>
      <c r="I23" s="14">
        <f t="shared" si="28"/>
        <v>3.3290638930519776E-3</v>
      </c>
      <c r="J23" s="14">
        <f t="shared" si="28"/>
        <v>3.063312096170793E-3</v>
      </c>
      <c r="K23" s="14">
        <f t="shared" si="28"/>
        <v>2.390616309121804E-3</v>
      </c>
      <c r="M23" s="14">
        <f t="shared" ref="M23:V23" si="29">M11/M$4</f>
        <v>3.7592218813667894E-2</v>
      </c>
      <c r="N23" s="14">
        <f t="shared" si="29"/>
        <v>3.5200628259960537E-2</v>
      </c>
      <c r="O23" s="14">
        <f t="shared" si="29"/>
        <v>3.078264828119516E-2</v>
      </c>
      <c r="P23" s="14">
        <f t="shared" si="29"/>
        <v>3.2258343530382316E-2</v>
      </c>
      <c r="Q23" s="14">
        <f t="shared" si="29"/>
        <v>3.0666942080771181E-2</v>
      </c>
      <c r="R23" s="14">
        <f t="shared" si="29"/>
        <v>2.968266826221283E-2</v>
      </c>
      <c r="S23" s="14">
        <f t="shared" si="29"/>
        <v>3.1180493506472551E-2</v>
      </c>
      <c r="T23" s="14">
        <f t="shared" si="29"/>
        <v>3.5013593163378078E-2</v>
      </c>
      <c r="U23" s="14">
        <f t="shared" si="29"/>
        <v>3.4088891985655588E-2</v>
      </c>
      <c r="V23" s="14">
        <f t="shared" si="29"/>
        <v>3.1782381065871786E-2</v>
      </c>
      <c r="X23" s="14">
        <f t="shared" ref="X23:AG23" si="30">X11/X$4</f>
        <v>9.9814784294729203E-2</v>
      </c>
      <c r="Y23" s="14">
        <f t="shared" si="30"/>
        <v>0.11016035414521226</v>
      </c>
      <c r="Z23" s="14">
        <f t="shared" si="30"/>
        <v>7.5862173287683715E-2</v>
      </c>
      <c r="AA23" s="14">
        <f t="shared" si="30"/>
        <v>7.2702271504310884E-2</v>
      </c>
      <c r="AB23" s="14">
        <f t="shared" si="30"/>
        <v>8.6047371088171593E-2</v>
      </c>
      <c r="AC23" s="14">
        <f t="shared" si="30"/>
        <v>0.1654731567870221</v>
      </c>
      <c r="AD23" s="14">
        <f t="shared" si="30"/>
        <v>7.9101965526257784E-2</v>
      </c>
      <c r="AE23" s="14">
        <f t="shared" si="30"/>
        <v>9.4926142355523921E-2</v>
      </c>
      <c r="AF23" s="14">
        <f t="shared" si="30"/>
        <v>0.12275322797722792</v>
      </c>
      <c r="AG23" s="14">
        <f t="shared" si="30"/>
        <v>8.4803930980985778E-2</v>
      </c>
      <c r="AI23" s="14">
        <f t="shared" ref="AI23:AR23" si="31">AI11/AI$4</f>
        <v>2.4732365397376253E-2</v>
      </c>
      <c r="AJ23" s="14">
        <f t="shared" si="31"/>
        <v>2.2298272816979367E-2</v>
      </c>
      <c r="AK23" s="14">
        <f t="shared" si="31"/>
        <v>2.0187242482755451E-2</v>
      </c>
      <c r="AL23" s="14">
        <f t="shared" si="31"/>
        <v>2.1610169640881308E-2</v>
      </c>
      <c r="AM23" s="14">
        <f t="shared" si="31"/>
        <v>1.9602755557128784E-2</v>
      </c>
      <c r="AN23" s="14">
        <f t="shared" si="31"/>
        <v>1.7052547958750008E-2</v>
      </c>
      <c r="AO23" s="14">
        <f t="shared" si="31"/>
        <v>2.018793059189276E-2</v>
      </c>
      <c r="AP23" s="14">
        <f t="shared" si="31"/>
        <v>2.2484350316410127E-2</v>
      </c>
      <c r="AQ23" s="14">
        <f t="shared" si="31"/>
        <v>2.0886077956516896E-2</v>
      </c>
      <c r="AR23" s="14">
        <f t="shared" si="31"/>
        <v>2.0275765491693059E-2</v>
      </c>
    </row>
    <row r="24" spans="1:44" s="14" customFormat="1" x14ac:dyDescent="0.25">
      <c r="A24" s="7" t="s">
        <v>19</v>
      </c>
      <c r="B24" s="14">
        <f t="shared" ref="B24:K24" si="32">B12/B$4</f>
        <v>3.4138826686320463E-2</v>
      </c>
      <c r="C24" s="14">
        <f t="shared" si="32"/>
        <v>3.9037065355747969E-2</v>
      </c>
      <c r="D24" s="14">
        <f t="shared" si="32"/>
        <v>2.8733585571921547E-2</v>
      </c>
      <c r="E24" s="14">
        <f t="shared" si="32"/>
        <v>2.5546554788651313E-2</v>
      </c>
      <c r="F24" s="14">
        <f t="shared" si="32"/>
        <v>1.8931791165403989E-2</v>
      </c>
      <c r="G24" s="14">
        <f t="shared" si="32"/>
        <v>1.3671988103972585E-2</v>
      </c>
      <c r="H24" s="14">
        <f t="shared" si="32"/>
        <v>1.4892661284435995E-2</v>
      </c>
      <c r="I24" s="14">
        <f t="shared" si="32"/>
        <v>1.314333586460416E-2</v>
      </c>
      <c r="J24" s="14">
        <f t="shared" si="32"/>
        <v>1.4957673288700792E-2</v>
      </c>
      <c r="K24" s="14">
        <f t="shared" si="32"/>
        <v>1.4510449557352794E-2</v>
      </c>
      <c r="M24" s="14">
        <f t="shared" ref="M24:V24" si="33">M12/M$4</f>
        <v>1.7329032554819955E-2</v>
      </c>
      <c r="N24" s="14">
        <f t="shared" si="33"/>
        <v>1.9241864794752234E-2</v>
      </c>
      <c r="O24" s="14">
        <f t="shared" si="33"/>
        <v>1.5443797463195779E-2</v>
      </c>
      <c r="P24" s="14">
        <f t="shared" si="33"/>
        <v>1.6578788670082723E-2</v>
      </c>
      <c r="Q24" s="14">
        <f t="shared" si="33"/>
        <v>1.8220778263687384E-2</v>
      </c>
      <c r="R24" s="14">
        <f t="shared" si="33"/>
        <v>1.6821297712844858E-2</v>
      </c>
      <c r="S24" s="14">
        <f t="shared" si="33"/>
        <v>1.8117675094015954E-2</v>
      </c>
      <c r="T24" s="14">
        <f t="shared" si="33"/>
        <v>1.8379801015454431E-2</v>
      </c>
      <c r="U24" s="14">
        <f t="shared" si="33"/>
        <v>2.0188549490180931E-2</v>
      </c>
      <c r="V24" s="14">
        <f t="shared" si="33"/>
        <v>1.9398780904487441E-2</v>
      </c>
      <c r="X24" s="14">
        <f t="shared" ref="X24:AG24" si="34">X12/X$4</f>
        <v>-1.4933272493311577E-2</v>
      </c>
      <c r="Y24" s="14">
        <f t="shared" si="34"/>
        <v>-2.836332247595728E-2</v>
      </c>
      <c r="Z24" s="14">
        <f t="shared" si="34"/>
        <v>-6.1828700806984358E-3</v>
      </c>
      <c r="AA24" s="14">
        <f t="shared" si="34"/>
        <v>4.0319728156295405E-3</v>
      </c>
      <c r="AB24" s="14">
        <f t="shared" si="34"/>
        <v>1.6796840765244864E-2</v>
      </c>
      <c r="AC24" s="14">
        <f t="shared" si="34"/>
        <v>3.2176263530763097E-2</v>
      </c>
      <c r="AD24" s="14">
        <f t="shared" si="34"/>
        <v>2.3534803145157216E-2</v>
      </c>
      <c r="AE24" s="14">
        <f t="shared" si="34"/>
        <v>2.8281478053689486E-2</v>
      </c>
      <c r="AF24" s="14">
        <f t="shared" si="34"/>
        <v>3.5137252035319935E-2</v>
      </c>
      <c r="AG24" s="14">
        <f t="shared" si="34"/>
        <v>2.8217132121870273E-2</v>
      </c>
      <c r="AI24" s="14">
        <f t="shared" ref="AI24:AR24" si="35">AI12/AI$4</f>
        <v>2.3996846885248627E-2</v>
      </c>
      <c r="AJ24" s="14">
        <f t="shared" si="35"/>
        <v>2.743585216387126E-2</v>
      </c>
      <c r="AK24" s="14">
        <f t="shared" si="35"/>
        <v>2.0526888260237734E-2</v>
      </c>
      <c r="AL24" s="14">
        <f t="shared" si="35"/>
        <v>1.9882144295280377E-2</v>
      </c>
      <c r="AM24" s="14">
        <f t="shared" si="35"/>
        <v>1.8505259810023392E-2</v>
      </c>
      <c r="AN24" s="14">
        <f t="shared" si="35"/>
        <v>1.5393104415635865E-2</v>
      </c>
      <c r="AO24" s="14">
        <f t="shared" si="35"/>
        <v>1.6875056317741305E-2</v>
      </c>
      <c r="AP24" s="14">
        <f t="shared" si="35"/>
        <v>1.6309107681969019E-2</v>
      </c>
      <c r="AQ24" s="14">
        <f t="shared" si="35"/>
        <v>1.7962570606189266E-2</v>
      </c>
      <c r="AR24" s="14">
        <f t="shared" si="35"/>
        <v>1.7485042478904544E-2</v>
      </c>
    </row>
    <row r="26" spans="1:44" x14ac:dyDescent="0.25">
      <c r="B26" t="s">
        <v>1</v>
      </c>
      <c r="D26" t="s">
        <v>2</v>
      </c>
      <c r="F26" t="s">
        <v>4</v>
      </c>
    </row>
    <row r="27" spans="1:44" x14ac:dyDescent="0.25">
      <c r="B27" t="s">
        <v>60</v>
      </c>
      <c r="C27" t="s">
        <v>61</v>
      </c>
      <c r="D27" t="s">
        <v>60</v>
      </c>
      <c r="E27" t="s">
        <v>61</v>
      </c>
      <c r="F27" t="s">
        <v>60</v>
      </c>
      <c r="G27" t="s">
        <v>61</v>
      </c>
    </row>
    <row r="28" spans="1:44" ht="15.75" thickBot="1" x14ac:dyDescent="0.3">
      <c r="A28" s="7" t="s">
        <v>67</v>
      </c>
      <c r="B28" s="15">
        <f t="shared" ref="B28:B36" si="36">(K4-B4)/B4</f>
        <v>2.6226406475473376</v>
      </c>
      <c r="C28" s="14">
        <f t="shared" ref="C28:C36" si="37">(K4/B4)^(1/(K$3-B$3))-1</f>
        <v>0.15375585325071506</v>
      </c>
      <c r="D28" s="15">
        <f t="shared" ref="D28:D36" si="38">(V4-M4)/M4</f>
        <v>2.7019536397168893</v>
      </c>
      <c r="E28" s="14">
        <f t="shared" ref="E28:E36" si="39">(V4/M4)^(1/(V$3-M$3))-1</f>
        <v>0.15653557793510497</v>
      </c>
      <c r="F28" s="15">
        <f t="shared" ref="F28:F36" si="40">(AR4-AI4)/AI4</f>
        <v>2.6704931529530267</v>
      </c>
      <c r="G28" s="14">
        <f t="shared" ref="G28:G36" si="41">(AR4/AI4)^(1/(AR$3-AI$3))-1</f>
        <v>0.15543935973797707</v>
      </c>
      <c r="L28" t="s">
        <v>87</v>
      </c>
      <c r="M28" t="s">
        <v>88</v>
      </c>
      <c r="N28" t="s">
        <v>89</v>
      </c>
      <c r="O28" t="s">
        <v>90</v>
      </c>
    </row>
    <row r="29" spans="1:44" ht="15.75" thickBot="1" x14ac:dyDescent="0.3">
      <c r="A29" s="7" t="s">
        <v>14</v>
      </c>
      <c r="B29" s="15">
        <f t="shared" si="36"/>
        <v>1.4010161640574685</v>
      </c>
      <c r="C29" s="14">
        <f t="shared" si="37"/>
        <v>0.10221450103444263</v>
      </c>
      <c r="D29" s="15">
        <f t="shared" si="38"/>
        <v>2.7479900628391483</v>
      </c>
      <c r="E29" s="14">
        <f t="shared" si="39"/>
        <v>0.15812485208578697</v>
      </c>
      <c r="F29" s="15">
        <f t="shared" si="40"/>
        <v>1.8953185897868523</v>
      </c>
      <c r="G29" s="14">
        <f t="shared" si="41"/>
        <v>0.12538104355971713</v>
      </c>
      <c r="K29" s="54" t="s">
        <v>79</v>
      </c>
      <c r="L29" s="6">
        <f>V5/1000</f>
        <v>6.3322905920000006</v>
      </c>
      <c r="M29" s="6">
        <f>K5/1000</f>
        <v>6.9975575910000005</v>
      </c>
      <c r="N29" s="6">
        <f>AR5/1000</f>
        <v>13.329848183000001</v>
      </c>
      <c r="O29" s="6">
        <f>AG5/1000</f>
        <v>0.66526699900000041</v>
      </c>
    </row>
    <row r="30" spans="1:44" ht="15.75" thickBot="1" x14ac:dyDescent="0.3">
      <c r="A30" s="7" t="s">
        <v>15</v>
      </c>
      <c r="B30" s="15">
        <f t="shared" si="36"/>
        <v>1.5216363590728081</v>
      </c>
      <c r="C30" s="14">
        <f t="shared" si="37"/>
        <v>0.1082337812294929</v>
      </c>
      <c r="D30" s="15">
        <f t="shared" si="38"/>
        <v>3.1758554610983438</v>
      </c>
      <c r="E30" s="14">
        <f t="shared" si="39"/>
        <v>0.17211903147089092</v>
      </c>
      <c r="F30" s="15">
        <f t="shared" si="40"/>
        <v>2.1683411763321541</v>
      </c>
      <c r="G30" s="14">
        <f t="shared" si="41"/>
        <v>0.1367055841545266</v>
      </c>
      <c r="K30" s="55" t="s">
        <v>80</v>
      </c>
      <c r="L30" s="6">
        <f t="shared" ref="L30:L36" si="42">V6/1000</f>
        <v>5.973670941</v>
      </c>
      <c r="M30" s="6">
        <f t="shared" ref="M30:M36" si="43">K6/1000</f>
        <v>5.6198330250000001</v>
      </c>
      <c r="N30" s="6">
        <f t="shared" ref="N30:N36" si="44">AR6/1000</f>
        <v>11.593503966</v>
      </c>
      <c r="O30" s="6">
        <f t="shared" ref="O30:O36" si="45">AG6/1000</f>
        <v>-0.35383791600000042</v>
      </c>
    </row>
    <row r="31" spans="1:44" ht="15.75" thickBot="1" x14ac:dyDescent="0.3">
      <c r="A31" s="7" t="s">
        <v>20</v>
      </c>
      <c r="B31" s="15">
        <f t="shared" si="36"/>
        <v>4.3940604812089656</v>
      </c>
      <c r="C31" s="14">
        <f t="shared" si="37"/>
        <v>0.20593521978724305</v>
      </c>
      <c r="D31" s="15">
        <f t="shared" si="38"/>
        <v>2.3159421809365077</v>
      </c>
      <c r="E31" s="14">
        <f t="shared" si="39"/>
        <v>0.14247108326654279</v>
      </c>
      <c r="F31" s="15">
        <f t="shared" si="40"/>
        <v>3.7772052678739256</v>
      </c>
      <c r="G31" s="14">
        <f t="shared" si="41"/>
        <v>0.18977206271062652</v>
      </c>
      <c r="K31" s="55" t="s">
        <v>81</v>
      </c>
      <c r="L31" s="6">
        <f t="shared" si="42"/>
        <v>3.3788100970000001</v>
      </c>
      <c r="M31" s="6">
        <f t="shared" si="43"/>
        <v>13.020204933</v>
      </c>
      <c r="N31" s="6">
        <f t="shared" si="44"/>
        <v>16.399015030000001</v>
      </c>
      <c r="O31" s="6">
        <f t="shared" si="45"/>
        <v>9.6413948360000017</v>
      </c>
    </row>
    <row r="32" spans="1:44" ht="15.75" thickBot="1" x14ac:dyDescent="0.3">
      <c r="A32" s="7" t="s">
        <v>16</v>
      </c>
      <c r="B32" s="15">
        <f t="shared" si="36"/>
        <v>4.4630160410326534</v>
      </c>
      <c r="C32" s="14">
        <f t="shared" si="37"/>
        <v>0.2076384769037376</v>
      </c>
      <c r="D32" s="15">
        <f t="shared" si="38"/>
        <v>2.3981539634309219</v>
      </c>
      <c r="E32" s="14">
        <f t="shared" si="39"/>
        <v>0.14558417520077738</v>
      </c>
      <c r="F32" s="15">
        <f t="shared" si="40"/>
        <v>3.8830910662806271</v>
      </c>
      <c r="G32" s="14">
        <f t="shared" si="41"/>
        <v>0.19267371227278085</v>
      </c>
      <c r="K32" s="55" t="s">
        <v>82</v>
      </c>
      <c r="L32" s="6">
        <f t="shared" si="42"/>
        <v>3.0899935809999999</v>
      </c>
      <c r="M32" s="6">
        <f t="shared" si="43"/>
        <v>12.719886833</v>
      </c>
      <c r="N32" s="6">
        <f t="shared" si="44"/>
        <v>15.809880413999998</v>
      </c>
      <c r="O32" s="6">
        <f t="shared" si="45"/>
        <v>9.6298932520000022</v>
      </c>
    </row>
    <row r="33" spans="1:15" ht="15.75" thickBot="1" x14ac:dyDescent="0.3">
      <c r="A33" s="7" t="s">
        <v>21</v>
      </c>
      <c r="B33" s="15">
        <f t="shared" si="36"/>
        <v>1.5851105841393087</v>
      </c>
      <c r="C33" s="14">
        <f t="shared" si="37"/>
        <v>0.11129923139115028</v>
      </c>
      <c r="D33" s="15">
        <f t="shared" si="38"/>
        <v>2.7134240059336019</v>
      </c>
      <c r="E33" s="14">
        <f t="shared" si="39"/>
        <v>0.15693319543024242</v>
      </c>
      <c r="F33" s="15">
        <f t="shared" si="40"/>
        <v>2.5791576090194033</v>
      </c>
      <c r="G33" s="14">
        <f t="shared" si="41"/>
        <v>0.15220883908955418</v>
      </c>
      <c r="K33" s="55" t="s">
        <v>83</v>
      </c>
      <c r="L33" s="6">
        <f t="shared" si="42"/>
        <v>24.102891842000002</v>
      </c>
      <c r="M33" s="6">
        <f t="shared" si="43"/>
        <v>2.2663873730000001</v>
      </c>
      <c r="N33" s="6">
        <f t="shared" si="44"/>
        <v>26.369279215000002</v>
      </c>
      <c r="O33" s="6">
        <f t="shared" si="45"/>
        <v>-21.836504469000001</v>
      </c>
    </row>
    <row r="34" spans="1:15" ht="15.75" thickBot="1" x14ac:dyDescent="0.3">
      <c r="A34" s="7" t="s">
        <v>18</v>
      </c>
      <c r="B34" s="15">
        <f t="shared" si="36"/>
        <v>2.7863074261628302</v>
      </c>
      <c r="C34" s="14">
        <f t="shared" si="37"/>
        <v>0.1594344708865314</v>
      </c>
      <c r="D34" s="15">
        <f t="shared" si="38"/>
        <v>2.5317799685214823</v>
      </c>
      <c r="E34" s="14">
        <f t="shared" si="39"/>
        <v>0.15050413027602305</v>
      </c>
      <c r="F34" s="15">
        <f t="shared" si="40"/>
        <v>2.5434157170583003</v>
      </c>
      <c r="G34" s="14">
        <f t="shared" si="41"/>
        <v>0.15092467413214639</v>
      </c>
      <c r="K34" s="55" t="s">
        <v>84</v>
      </c>
      <c r="L34" s="6">
        <f t="shared" si="42"/>
        <v>10.405481698999999</v>
      </c>
      <c r="M34" s="6">
        <f t="shared" si="43"/>
        <v>0.5343995210000001</v>
      </c>
      <c r="N34" s="6">
        <f t="shared" si="44"/>
        <v>10.93988122</v>
      </c>
      <c r="O34" s="6">
        <f t="shared" si="45"/>
        <v>-9.871082178</v>
      </c>
    </row>
    <row r="35" spans="1:15" ht="15.75" thickBot="1" x14ac:dyDescent="0.3">
      <c r="A35" s="7" t="s">
        <v>22</v>
      </c>
      <c r="B35" s="15">
        <f t="shared" si="36"/>
        <v>0.67444227803758605</v>
      </c>
      <c r="C35" s="14">
        <f t="shared" si="37"/>
        <v>5.8947585729913321E-2</v>
      </c>
      <c r="D35" s="15">
        <f t="shared" si="38"/>
        <v>2.129820611250941</v>
      </c>
      <c r="E35" s="14">
        <f t="shared" si="39"/>
        <v>0.13516166474614932</v>
      </c>
      <c r="F35" s="15">
        <f t="shared" si="40"/>
        <v>2.0090958633514182</v>
      </c>
      <c r="G35" s="14">
        <f t="shared" si="41"/>
        <v>0.13021107376538121</v>
      </c>
      <c r="K35" s="55" t="s">
        <v>85</v>
      </c>
      <c r="L35" s="6">
        <f t="shared" si="42"/>
        <v>1.1310816829999999</v>
      </c>
      <c r="M35" s="6">
        <f t="shared" si="43"/>
        <v>5.4735923999999998E-2</v>
      </c>
      <c r="N35" s="6">
        <f t="shared" si="44"/>
        <v>1.1858176069999999</v>
      </c>
      <c r="O35" s="6">
        <f t="shared" si="45"/>
        <v>-1.0763457589999998</v>
      </c>
    </row>
    <row r="36" spans="1:15" ht="15.75" thickBot="1" x14ac:dyDescent="0.3">
      <c r="A36" s="7" t="s">
        <v>19</v>
      </c>
      <c r="B36" s="15">
        <f t="shared" si="36"/>
        <v>0.53977595257293742</v>
      </c>
      <c r="C36" s="14">
        <f t="shared" si="37"/>
        <v>4.912833036069264E-2</v>
      </c>
      <c r="D36" s="15">
        <f t="shared" si="38"/>
        <v>3.1441082961935662</v>
      </c>
      <c r="E36" s="14">
        <f t="shared" si="39"/>
        <v>0.17112554786074674</v>
      </c>
      <c r="F36" s="15">
        <f t="shared" si="40"/>
        <v>1.6744650663818661</v>
      </c>
      <c r="G36" s="14">
        <f t="shared" si="41"/>
        <v>0.11550307025088147</v>
      </c>
      <c r="K36" s="55" t="s">
        <v>86</v>
      </c>
      <c r="L36" s="6">
        <f t="shared" si="42"/>
        <v>0.69037010499999996</v>
      </c>
      <c r="M36" s="6">
        <f t="shared" si="43"/>
        <v>0.33223351700000003</v>
      </c>
      <c r="N36" s="6">
        <f t="shared" si="44"/>
        <v>1.0226036219999999</v>
      </c>
      <c r="O36" s="6">
        <f t="shared" si="45"/>
        <v>-0.35813658799999998</v>
      </c>
    </row>
    <row r="38" spans="1:15" x14ac:dyDescent="0.25">
      <c r="A38" s="3" t="str">
        <f>A1</f>
        <v>IGAD</v>
      </c>
    </row>
    <row r="39" spans="1:15" x14ac:dyDescent="0.25">
      <c r="A39" s="18"/>
      <c r="B39" s="64" t="s">
        <v>63</v>
      </c>
      <c r="C39" s="64"/>
      <c r="D39" s="64"/>
      <c r="E39" s="64"/>
      <c r="F39" s="64" t="s">
        <v>64</v>
      </c>
      <c r="G39" s="64"/>
      <c r="H39" s="64"/>
      <c r="I39" s="64"/>
      <c r="J39" s="64" t="s">
        <v>4</v>
      </c>
      <c r="K39" s="64"/>
      <c r="L39" s="64"/>
      <c r="M39" s="19" t="s">
        <v>3</v>
      </c>
    </row>
    <row r="40" spans="1:15" ht="38.25" x14ac:dyDescent="0.25">
      <c r="A40" s="29" t="s">
        <v>70</v>
      </c>
      <c r="B40" s="21">
        <v>2003</v>
      </c>
      <c r="C40" s="21">
        <v>2012</v>
      </c>
      <c r="D40" s="29" t="s">
        <v>94</v>
      </c>
      <c r="E40" s="21" t="s">
        <v>66</v>
      </c>
      <c r="F40" s="21">
        <v>2003</v>
      </c>
      <c r="G40" s="21">
        <v>2012</v>
      </c>
      <c r="H40" s="29" t="s">
        <v>94</v>
      </c>
      <c r="I40" s="21" t="s">
        <v>66</v>
      </c>
      <c r="J40" s="21">
        <v>2012</v>
      </c>
      <c r="K40" s="29" t="s">
        <v>95</v>
      </c>
      <c r="L40" s="21" t="s">
        <v>66</v>
      </c>
      <c r="M40" s="21">
        <v>2012</v>
      </c>
    </row>
    <row r="41" spans="1:15" x14ac:dyDescent="0.25">
      <c r="A41" s="22" t="s">
        <v>69</v>
      </c>
      <c r="B41" s="23">
        <f t="shared" ref="B41:B49" si="46">B4</f>
        <v>6320.2945719999998</v>
      </c>
      <c r="C41" s="23">
        <f t="shared" ref="C41:C49" si="47">K4</f>
        <v>22896.156021000003</v>
      </c>
      <c r="D41" s="24"/>
      <c r="E41" s="25">
        <f t="shared" ref="E41:E49" si="48">C28</f>
        <v>0.15375585325071506</v>
      </c>
      <c r="F41" s="23">
        <f t="shared" ref="F41:F49" si="49">M4</f>
        <v>9613.3900420000009</v>
      </c>
      <c r="G41" s="23">
        <f t="shared" ref="G41:G49" si="50">V4</f>
        <v>35588.324256</v>
      </c>
      <c r="H41" s="24"/>
      <c r="I41" s="25">
        <f t="shared" ref="I41:I49" si="51">E28</f>
        <v>0.15653557793510497</v>
      </c>
      <c r="J41" s="23">
        <f t="shared" ref="J41:J49" si="52">AR4</f>
        <v>58484.480277000002</v>
      </c>
      <c r="K41" s="24"/>
      <c r="L41" s="25">
        <f t="shared" ref="L41:L49" si="53">G28</f>
        <v>0.15543935973797707</v>
      </c>
      <c r="M41" s="23">
        <f t="shared" ref="M41:M49" si="54">AG4</f>
        <v>-12692.168234999997</v>
      </c>
    </row>
    <row r="42" spans="1:15" x14ac:dyDescent="0.25">
      <c r="A42" s="28" t="s">
        <v>14</v>
      </c>
      <c r="B42" s="23">
        <f t="shared" si="46"/>
        <v>2914.4150280000003</v>
      </c>
      <c r="C42" s="23">
        <f t="shared" si="47"/>
        <v>6997.5575910000007</v>
      </c>
      <c r="D42" s="24">
        <f t="shared" ref="D42:D49" si="55">K17</f>
        <v>0.30562150190547044</v>
      </c>
      <c r="E42" s="25">
        <f t="shared" si="48"/>
        <v>0.10221450103444263</v>
      </c>
      <c r="F42" s="23">
        <f t="shared" si="49"/>
        <v>1689.5163770000001</v>
      </c>
      <c r="G42" s="23">
        <f t="shared" si="50"/>
        <v>6332.2905920000003</v>
      </c>
      <c r="H42" s="24">
        <f t="shared" ref="H42:H49" si="56">V17</f>
        <v>0.1779316875514983</v>
      </c>
      <c r="I42" s="25">
        <f t="shared" si="51"/>
        <v>0.15812485208578697</v>
      </c>
      <c r="J42" s="23">
        <f t="shared" si="52"/>
        <v>13329.848183000002</v>
      </c>
      <c r="K42" s="24">
        <f t="shared" ref="K42:K49" si="57">AR17</f>
        <v>0.2279211188996782</v>
      </c>
      <c r="L42" s="25">
        <f t="shared" si="53"/>
        <v>0.12538104355971713</v>
      </c>
      <c r="M42" s="23">
        <f t="shared" si="54"/>
        <v>665.2669990000004</v>
      </c>
    </row>
    <row r="43" spans="1:15" x14ac:dyDescent="0.25">
      <c r="A43" s="28" t="s">
        <v>15</v>
      </c>
      <c r="B43" s="23">
        <f t="shared" si="46"/>
        <v>2228.6453020000004</v>
      </c>
      <c r="C43" s="23">
        <f t="shared" si="47"/>
        <v>5619.8330249999999</v>
      </c>
      <c r="D43" s="24">
        <f t="shared" si="55"/>
        <v>0.24544875654435511</v>
      </c>
      <c r="E43" s="25">
        <f t="shared" si="48"/>
        <v>0.1082337812294929</v>
      </c>
      <c r="F43" s="23">
        <f t="shared" si="49"/>
        <v>1430.5262710000002</v>
      </c>
      <c r="G43" s="23">
        <f t="shared" si="50"/>
        <v>5973.6709410000003</v>
      </c>
      <c r="H43" s="24">
        <f t="shared" si="56"/>
        <v>0.16785479692803662</v>
      </c>
      <c r="I43" s="25">
        <f t="shared" si="51"/>
        <v>0.17211903147089092</v>
      </c>
      <c r="J43" s="23">
        <f t="shared" si="52"/>
        <v>11593.503966</v>
      </c>
      <c r="K43" s="24">
        <f t="shared" si="57"/>
        <v>0.19823214485432197</v>
      </c>
      <c r="L43" s="25">
        <f t="shared" si="53"/>
        <v>0.1367055841545266</v>
      </c>
      <c r="M43" s="23">
        <f t="shared" si="54"/>
        <v>-353.8379160000004</v>
      </c>
    </row>
    <row r="44" spans="1:15" x14ac:dyDescent="0.25">
      <c r="A44" s="28" t="s">
        <v>20</v>
      </c>
      <c r="B44" s="23">
        <f t="shared" si="46"/>
        <v>2413.8040310000001</v>
      </c>
      <c r="C44" s="23">
        <f t="shared" si="47"/>
        <v>13020.204933000001</v>
      </c>
      <c r="D44" s="24">
        <f t="shared" si="55"/>
        <v>0.56866335646289579</v>
      </c>
      <c r="E44" s="25">
        <f t="shared" si="48"/>
        <v>0.20593521978724305</v>
      </c>
      <c r="F44" s="23">
        <f t="shared" si="49"/>
        <v>1018.959292</v>
      </c>
      <c r="G44" s="23">
        <f t="shared" si="50"/>
        <v>3378.810097</v>
      </c>
      <c r="H44" s="24">
        <f t="shared" si="56"/>
        <v>9.4941533990051549E-2</v>
      </c>
      <c r="I44" s="25">
        <f t="shared" si="51"/>
        <v>0.14247108326654279</v>
      </c>
      <c r="J44" s="23">
        <f t="shared" si="52"/>
        <v>16399.015030000002</v>
      </c>
      <c r="K44" s="24">
        <f t="shared" si="57"/>
        <v>0.28039943164971903</v>
      </c>
      <c r="L44" s="25">
        <f t="shared" si="53"/>
        <v>0.18977206271062652</v>
      </c>
      <c r="M44" s="23">
        <f t="shared" si="54"/>
        <v>9641.3948360000013</v>
      </c>
    </row>
    <row r="45" spans="1:15" x14ac:dyDescent="0.25">
      <c r="A45" s="28" t="s">
        <v>16</v>
      </c>
      <c r="B45" s="23">
        <f t="shared" si="46"/>
        <v>2328.3634419999998</v>
      </c>
      <c r="C45" s="23">
        <f t="shared" si="47"/>
        <v>12719.886833</v>
      </c>
      <c r="D45" s="24">
        <f t="shared" si="55"/>
        <v>0.55554682721997162</v>
      </c>
      <c r="E45" s="25">
        <f t="shared" si="48"/>
        <v>0.2076384769037376</v>
      </c>
      <c r="F45" s="23">
        <f t="shared" si="49"/>
        <v>909.31535599999995</v>
      </c>
      <c r="G45" s="23">
        <f t="shared" si="50"/>
        <v>3089.9935809999997</v>
      </c>
      <c r="H45" s="24">
        <f t="shared" si="56"/>
        <v>8.682604886851461E-2</v>
      </c>
      <c r="I45" s="25">
        <f t="shared" si="51"/>
        <v>0.14558417520077738</v>
      </c>
      <c r="J45" s="23">
        <f t="shared" si="52"/>
        <v>15809.880413999999</v>
      </c>
      <c r="K45" s="24">
        <f t="shared" si="57"/>
        <v>0.27032608204979636</v>
      </c>
      <c r="L45" s="25">
        <f t="shared" si="53"/>
        <v>0.19267371227278085</v>
      </c>
      <c r="M45" s="23">
        <f t="shared" si="54"/>
        <v>9629.8932520000017</v>
      </c>
    </row>
    <row r="46" spans="1:15" x14ac:dyDescent="0.25">
      <c r="A46" s="28" t="s">
        <v>21</v>
      </c>
      <c r="B46" s="23">
        <f t="shared" si="46"/>
        <v>876.70809399999996</v>
      </c>
      <c r="C46" s="23">
        <f t="shared" si="47"/>
        <v>2266.387373</v>
      </c>
      <c r="D46" s="24">
        <f t="shared" si="55"/>
        <v>9.8985496557645061E-2</v>
      </c>
      <c r="E46" s="25">
        <f t="shared" si="48"/>
        <v>0.11129923139115028</v>
      </c>
      <c r="F46" s="23">
        <f t="shared" si="49"/>
        <v>6490.745954</v>
      </c>
      <c r="G46" s="23">
        <f t="shared" si="50"/>
        <v>24102.891842000001</v>
      </c>
      <c r="H46" s="24">
        <f t="shared" si="56"/>
        <v>0.67726964800643519</v>
      </c>
      <c r="I46" s="25">
        <f t="shared" si="51"/>
        <v>0.15693319543024242</v>
      </c>
      <c r="J46" s="23">
        <f t="shared" si="52"/>
        <v>26369.279215000002</v>
      </c>
      <c r="K46" s="24">
        <f t="shared" si="57"/>
        <v>0.45087652467983308</v>
      </c>
      <c r="L46" s="25">
        <f t="shared" si="53"/>
        <v>0.15220883908955418</v>
      </c>
      <c r="M46" s="23">
        <f t="shared" si="54"/>
        <v>-21836.504469</v>
      </c>
    </row>
    <row r="47" spans="1:15" x14ac:dyDescent="0.25">
      <c r="A47" s="28" t="s">
        <v>18</v>
      </c>
      <c r="B47" s="23">
        <f t="shared" si="46"/>
        <v>141.14002399999998</v>
      </c>
      <c r="C47" s="23">
        <f t="shared" si="47"/>
        <v>534.39952100000005</v>
      </c>
      <c r="D47" s="24">
        <f t="shared" si="55"/>
        <v>2.3340141485315571E-2</v>
      </c>
      <c r="E47" s="25">
        <f t="shared" si="48"/>
        <v>0.1594344708865314</v>
      </c>
      <c r="F47" s="23">
        <f t="shared" si="49"/>
        <v>2946.2429119999997</v>
      </c>
      <c r="G47" s="23">
        <f t="shared" si="50"/>
        <v>10405.481699</v>
      </c>
      <c r="H47" s="24">
        <f t="shared" si="56"/>
        <v>0.29238470528001026</v>
      </c>
      <c r="I47" s="25">
        <f t="shared" si="51"/>
        <v>0.15050413027602305</v>
      </c>
      <c r="J47" s="23">
        <f t="shared" si="52"/>
        <v>10939.881219999999</v>
      </c>
      <c r="K47" s="24">
        <f t="shared" si="57"/>
        <v>0.18705614152994859</v>
      </c>
      <c r="L47" s="25">
        <f t="shared" si="53"/>
        <v>0.15092467413214639</v>
      </c>
      <c r="M47" s="23">
        <f t="shared" si="54"/>
        <v>-9871.0821780000006</v>
      </c>
    </row>
    <row r="48" spans="1:15" x14ac:dyDescent="0.25">
      <c r="A48" s="28" t="s">
        <v>22</v>
      </c>
      <c r="B48" s="23">
        <f t="shared" si="46"/>
        <v>32.689048</v>
      </c>
      <c r="C48" s="23">
        <f t="shared" si="47"/>
        <v>54.735923999999997</v>
      </c>
      <c r="D48" s="24">
        <f t="shared" si="55"/>
        <v>2.390616309121804E-3</v>
      </c>
      <c r="E48" s="25">
        <f t="shared" si="48"/>
        <v>5.8947585729913321E-2</v>
      </c>
      <c r="F48" s="23">
        <f t="shared" si="49"/>
        <v>361.38866200000001</v>
      </c>
      <c r="G48" s="23">
        <f t="shared" si="50"/>
        <v>1131.0816829999999</v>
      </c>
      <c r="H48" s="24">
        <f t="shared" si="56"/>
        <v>3.1782381065871786E-2</v>
      </c>
      <c r="I48" s="25">
        <f t="shared" si="51"/>
        <v>0.13516166474614932</v>
      </c>
      <c r="J48" s="23">
        <f t="shared" si="52"/>
        <v>1185.817607</v>
      </c>
      <c r="K48" s="24">
        <f t="shared" si="57"/>
        <v>2.0275765491693059E-2</v>
      </c>
      <c r="L48" s="25">
        <f t="shared" si="53"/>
        <v>0.13021107376538121</v>
      </c>
      <c r="M48" s="23">
        <f t="shared" si="54"/>
        <v>-1076.3457589999998</v>
      </c>
    </row>
    <row r="49" spans="1:13" x14ac:dyDescent="0.25">
      <c r="A49" s="28" t="s">
        <v>19</v>
      </c>
      <c r="B49" s="23">
        <f t="shared" si="46"/>
        <v>215.76744099999996</v>
      </c>
      <c r="C49" s="23">
        <f t="shared" si="47"/>
        <v>332.23351700000001</v>
      </c>
      <c r="D49" s="24">
        <f t="shared" si="55"/>
        <v>1.4510449557352794E-2</v>
      </c>
      <c r="E49" s="25">
        <f t="shared" si="48"/>
        <v>4.912833036069264E-2</v>
      </c>
      <c r="F49" s="23">
        <f t="shared" si="49"/>
        <v>166.59074899999999</v>
      </c>
      <c r="G49" s="23">
        <f t="shared" si="50"/>
        <v>690.37010499999997</v>
      </c>
      <c r="H49" s="24">
        <f t="shared" si="56"/>
        <v>1.9398780904487441E-2</v>
      </c>
      <c r="I49" s="25">
        <f t="shared" si="51"/>
        <v>0.17112554786074674</v>
      </c>
      <c r="J49" s="23">
        <f t="shared" si="52"/>
        <v>1022.603622</v>
      </c>
      <c r="K49" s="24">
        <f t="shared" si="57"/>
        <v>1.7485042478904544E-2</v>
      </c>
      <c r="L49" s="25">
        <f t="shared" si="53"/>
        <v>0.11550307025088147</v>
      </c>
      <c r="M49" s="23">
        <f t="shared" si="54"/>
        <v>-358.13658799999996</v>
      </c>
    </row>
  </sheetData>
  <mergeCells count="3">
    <mergeCell ref="B39:E39"/>
    <mergeCell ref="F39:I39"/>
    <mergeCell ref="J39:L39"/>
  </mergeCells>
  <phoneticPr fontId="13" type="noConversion"/>
  <pageMargins left="0.7" right="0.7" top="0.75" bottom="0.75" header="0.3" footer="0.3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R49"/>
  <sheetViews>
    <sheetView topLeftCell="A19" zoomScale="85" workbookViewId="0">
      <selection activeCell="B40" sqref="B40:M40"/>
    </sheetView>
  </sheetViews>
  <sheetFormatPr defaultRowHeight="15" x14ac:dyDescent="0.25"/>
  <cols>
    <col min="1" max="1" width="29.85546875" customWidth="1"/>
  </cols>
  <sheetData>
    <row r="1" spans="1:44" x14ac:dyDescent="0.25">
      <c r="A1" s="6" t="str">
        <f>'INPUT by REC'!A92</f>
        <v>SADC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x14ac:dyDescent="0.25">
      <c r="A2" s="6"/>
      <c r="B2" s="6" t="str">
        <f>'INPUT by REC'!B93</f>
        <v>Export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tr">
        <f>'INPUT by REC'!M93</f>
        <v>Import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tr">
        <f>'INPUT by REC'!X93</f>
        <v>Balance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 t="str">
        <f>'INPUT by REC'!AI93</f>
        <v>Trade</v>
      </c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x14ac:dyDescent="0.25">
      <c r="A3" s="6"/>
      <c r="B3" s="6">
        <f>'INPUT by REC'!B94</f>
        <v>2003</v>
      </c>
      <c r="C3" s="6">
        <f>'INPUT by REC'!C94</f>
        <v>2004</v>
      </c>
      <c r="D3" s="6">
        <f>'INPUT by REC'!D94</f>
        <v>2005</v>
      </c>
      <c r="E3" s="6">
        <f>'INPUT by REC'!E94</f>
        <v>2006</v>
      </c>
      <c r="F3" s="6">
        <f>'INPUT by REC'!F94</f>
        <v>2007</v>
      </c>
      <c r="G3" s="6">
        <f>'INPUT by REC'!G94</f>
        <v>2008</v>
      </c>
      <c r="H3" s="6">
        <f>'INPUT by REC'!H94</f>
        <v>2009</v>
      </c>
      <c r="I3" s="6">
        <f>'INPUT by REC'!I94</f>
        <v>2010</v>
      </c>
      <c r="J3" s="6">
        <f>'INPUT by REC'!J94</f>
        <v>2011</v>
      </c>
      <c r="K3" s="6">
        <f>'INPUT by REC'!K94</f>
        <v>2012</v>
      </c>
      <c r="L3" s="6"/>
      <c r="M3" s="6">
        <f>'INPUT by REC'!M94</f>
        <v>2003</v>
      </c>
      <c r="N3" s="6">
        <f>'INPUT by REC'!N94</f>
        <v>2004</v>
      </c>
      <c r="O3" s="6">
        <f>'INPUT by REC'!O94</f>
        <v>2005</v>
      </c>
      <c r="P3" s="6">
        <f>'INPUT by REC'!P94</f>
        <v>2006</v>
      </c>
      <c r="Q3" s="6">
        <f>'INPUT by REC'!Q94</f>
        <v>2007</v>
      </c>
      <c r="R3" s="6">
        <f>'INPUT by REC'!R94</f>
        <v>2008</v>
      </c>
      <c r="S3" s="6">
        <f>'INPUT by REC'!S94</f>
        <v>2009</v>
      </c>
      <c r="T3" s="6">
        <f>'INPUT by REC'!T94</f>
        <v>2010</v>
      </c>
      <c r="U3" s="6">
        <f>'INPUT by REC'!U94</f>
        <v>2011</v>
      </c>
      <c r="V3" s="6">
        <f>'INPUT by REC'!V94</f>
        <v>2012</v>
      </c>
      <c r="W3" s="6"/>
      <c r="X3" s="6">
        <f>'INPUT by REC'!X94</f>
        <v>2003</v>
      </c>
      <c r="Y3" s="6">
        <f>'INPUT by REC'!Y94</f>
        <v>2004</v>
      </c>
      <c r="Z3" s="6">
        <f>'INPUT by REC'!Z94</f>
        <v>2005</v>
      </c>
      <c r="AA3" s="6">
        <f>'INPUT by REC'!AA94</f>
        <v>2006</v>
      </c>
      <c r="AB3" s="6">
        <f>'INPUT by REC'!AB94</f>
        <v>2007</v>
      </c>
      <c r="AC3" s="6">
        <f>'INPUT by REC'!AC94</f>
        <v>2008</v>
      </c>
      <c r="AD3" s="6">
        <f>'INPUT by REC'!AD94</f>
        <v>2009</v>
      </c>
      <c r="AE3" s="6">
        <f>'INPUT by REC'!AE94</f>
        <v>2010</v>
      </c>
      <c r="AF3" s="6">
        <f>'INPUT by REC'!AF94</f>
        <v>2011</v>
      </c>
      <c r="AG3" s="6">
        <f>'INPUT by REC'!AG94</f>
        <v>2012</v>
      </c>
      <c r="AH3" s="6"/>
      <c r="AI3" s="6">
        <f>'INPUT by REC'!AI94</f>
        <v>2003</v>
      </c>
      <c r="AJ3" s="6">
        <f>'INPUT by REC'!AJ94</f>
        <v>2004</v>
      </c>
      <c r="AK3" s="6">
        <f>'INPUT by REC'!AK94</f>
        <v>2005</v>
      </c>
      <c r="AL3" s="6">
        <f>'INPUT by REC'!AL94</f>
        <v>2006</v>
      </c>
      <c r="AM3" s="6">
        <f>'INPUT by REC'!AM94</f>
        <v>2007</v>
      </c>
      <c r="AN3" s="6">
        <f>'INPUT by REC'!AN94</f>
        <v>2008</v>
      </c>
      <c r="AO3" s="6">
        <f>'INPUT by REC'!AO94</f>
        <v>2009</v>
      </c>
      <c r="AP3" s="6">
        <f>'INPUT by REC'!AP94</f>
        <v>2010</v>
      </c>
      <c r="AQ3" s="6">
        <f>'INPUT by REC'!AQ94</f>
        <v>2011</v>
      </c>
      <c r="AR3" s="6">
        <f>'INPUT by REC'!AR94</f>
        <v>2012</v>
      </c>
    </row>
    <row r="4" spans="1:44" s="6" customFormat="1" x14ac:dyDescent="0.25">
      <c r="A4" s="6" t="str">
        <f>'INPUT by REC'!A95</f>
        <v>Total Trade</v>
      </c>
      <c r="B4" s="6">
        <f>'INPUT by REC'!B95</f>
        <v>66415.435496000006</v>
      </c>
      <c r="C4" s="6">
        <f>'INPUT by REC'!C95</f>
        <v>85693.893321999989</v>
      </c>
      <c r="D4" s="6">
        <f>'INPUT by REC'!D95</f>
        <v>102256.53232699999</v>
      </c>
      <c r="E4" s="6">
        <f>'INPUT by REC'!E95</f>
        <v>121223.439971</v>
      </c>
      <c r="F4" s="6">
        <f>'INPUT by REC'!F95</f>
        <v>150712.00110099997</v>
      </c>
      <c r="G4" s="6">
        <f>'INPUT by REC'!G95</f>
        <v>195690.12942799999</v>
      </c>
      <c r="H4" s="6">
        <f>'INPUT by REC'!H95</f>
        <v>137669.912067</v>
      </c>
      <c r="I4" s="6">
        <f>'INPUT by REC'!I95</f>
        <v>179168.96988699996</v>
      </c>
      <c r="J4" s="6">
        <f>'INPUT by REC'!J95</f>
        <v>227084.37961300006</v>
      </c>
      <c r="K4" s="6">
        <f>'INPUT by REC'!K95</f>
        <v>245440.847289</v>
      </c>
      <c r="M4" s="6">
        <f>'INPUT by REC'!M95</f>
        <v>47733.333021999999</v>
      </c>
      <c r="N4" s="6">
        <f>'INPUT by REC'!N95</f>
        <v>61098.447276999999</v>
      </c>
      <c r="O4" s="6">
        <f>'INPUT by REC'!O95</f>
        <v>76015.483449000007</v>
      </c>
      <c r="P4" s="6">
        <f>'INPUT by REC'!P95</f>
        <v>97201.753536999982</v>
      </c>
      <c r="Q4" s="6">
        <f>'INPUT by REC'!Q95</f>
        <v>108592.91649800001</v>
      </c>
      <c r="R4" s="6">
        <f>'INPUT by REC'!R95</f>
        <v>128628.25955600002</v>
      </c>
      <c r="S4" s="6">
        <f>'INPUT by REC'!S95</f>
        <v>104683.20748500001</v>
      </c>
      <c r="T4" s="6">
        <f>'INPUT by REC'!T95</f>
        <v>128145.01354500001</v>
      </c>
      <c r="U4" s="6">
        <f>'INPUT by REC'!U95</f>
        <v>154072.40786000001</v>
      </c>
      <c r="V4" s="6">
        <f>'INPUT by REC'!V95</f>
        <v>168003.22341399998</v>
      </c>
      <c r="X4" s="6">
        <f>'INPUT by REC'!X95</f>
        <v>18682.102474000007</v>
      </c>
      <c r="Y4" s="6">
        <f>'INPUT by REC'!Y95</f>
        <v>24595.44604499999</v>
      </c>
      <c r="Z4" s="6">
        <f>'INPUT by REC'!Z95</f>
        <v>26241.048877999987</v>
      </c>
      <c r="AA4" s="6">
        <f>'INPUT by REC'!AA95</f>
        <v>24021.686434000017</v>
      </c>
      <c r="AB4" s="6">
        <f>'INPUT by REC'!AB95</f>
        <v>42119.084602999967</v>
      </c>
      <c r="AC4" s="6">
        <f>'INPUT by REC'!AC95</f>
        <v>67061.869871999967</v>
      </c>
      <c r="AD4" s="6">
        <f>'INPUT by REC'!AD95</f>
        <v>32986.704581999991</v>
      </c>
      <c r="AE4" s="6">
        <f>'INPUT by REC'!AE95</f>
        <v>51023.956341999947</v>
      </c>
      <c r="AF4" s="6">
        <f>'INPUT by REC'!AF95</f>
        <v>73011.971753000049</v>
      </c>
      <c r="AG4" s="6">
        <f>'INPUT by REC'!AG95</f>
        <v>77437.623875000019</v>
      </c>
      <c r="AI4" s="6">
        <f>'INPUT by REC'!AI95</f>
        <v>114148.768518</v>
      </c>
      <c r="AJ4" s="6">
        <f>'INPUT by REC'!AJ95</f>
        <v>146792.34059899999</v>
      </c>
      <c r="AK4" s="6">
        <f>'INPUT by REC'!AK95</f>
        <v>178272.01577599999</v>
      </c>
      <c r="AL4" s="6">
        <f>'INPUT by REC'!AL95</f>
        <v>218425.193508</v>
      </c>
      <c r="AM4" s="6">
        <f>'INPUT by REC'!AM95</f>
        <v>259304.91759899998</v>
      </c>
      <c r="AN4" s="6">
        <f>'INPUT by REC'!AN95</f>
        <v>324318.38898400002</v>
      </c>
      <c r="AO4" s="6">
        <f>'INPUT by REC'!AO95</f>
        <v>242353.11955200002</v>
      </c>
      <c r="AP4" s="6">
        <f>'INPUT by REC'!AP95</f>
        <v>307313.98343199998</v>
      </c>
      <c r="AQ4" s="6">
        <f>'INPUT by REC'!AQ95</f>
        <v>381156.78747300006</v>
      </c>
      <c r="AR4" s="6">
        <f>'INPUT by REC'!AR95</f>
        <v>413444.07070299995</v>
      </c>
    </row>
    <row r="5" spans="1:44" s="6" customFormat="1" x14ac:dyDescent="0.25">
      <c r="A5" s="6" t="str">
        <f>'INPUT by REC'!A96</f>
        <v>Agricultural products</v>
      </c>
      <c r="B5" s="6">
        <f>'INPUT by REC'!B96</f>
        <v>11182.189910999999</v>
      </c>
      <c r="C5" s="6">
        <f>'INPUT by REC'!C96</f>
        <v>12643.632781999999</v>
      </c>
      <c r="D5" s="6">
        <f>'INPUT by REC'!D96</f>
        <v>12530.264896999999</v>
      </c>
      <c r="E5" s="6">
        <f>'INPUT by REC'!E96</f>
        <v>12565.200656999999</v>
      </c>
      <c r="F5" s="6">
        <f>'INPUT by REC'!F96</f>
        <v>14727.173989000001</v>
      </c>
      <c r="G5" s="6">
        <f>'INPUT by REC'!G96</f>
        <v>16326.193740999999</v>
      </c>
      <c r="H5" s="6">
        <f>'INPUT by REC'!H96</f>
        <v>16135.871622000002</v>
      </c>
      <c r="I5" s="6">
        <f>'INPUT by REC'!I96</f>
        <v>17416.96441</v>
      </c>
      <c r="J5" s="6">
        <f>'INPUT by REC'!J96</f>
        <v>19795.406819999997</v>
      </c>
      <c r="K5" s="6">
        <f>'INPUT by REC'!K96</f>
        <v>19347.071621999999</v>
      </c>
      <c r="M5" s="6">
        <f>'INPUT by REC'!M96</f>
        <v>5520.2627649999995</v>
      </c>
      <c r="N5" s="6">
        <f>'INPUT by REC'!N96</f>
        <v>6805.173014</v>
      </c>
      <c r="O5" s="6">
        <f>'INPUT by REC'!O96</f>
        <v>7707.5181269999994</v>
      </c>
      <c r="P5" s="6">
        <f>'INPUT by REC'!P96</f>
        <v>9236.1631800000014</v>
      </c>
      <c r="Q5" s="6">
        <f>'INPUT by REC'!Q96</f>
        <v>11728.818211</v>
      </c>
      <c r="R5" s="6">
        <f>'INPUT by REC'!R96</f>
        <v>13860.830407000001</v>
      </c>
      <c r="S5" s="6">
        <f>'INPUT by REC'!S96</f>
        <v>12851.259045000003</v>
      </c>
      <c r="T5" s="6">
        <f>'INPUT by REC'!T96</f>
        <v>14572.814033000001</v>
      </c>
      <c r="U5" s="6">
        <f>'INPUT by REC'!U96</f>
        <v>18845.205574999996</v>
      </c>
      <c r="V5" s="6">
        <f>'INPUT by REC'!V96</f>
        <v>19588.579442000002</v>
      </c>
      <c r="X5" s="6">
        <f>'INPUT by REC'!X96</f>
        <v>5661.927146</v>
      </c>
      <c r="Y5" s="6">
        <f>'INPUT by REC'!Y96</f>
        <v>5838.4597679999988</v>
      </c>
      <c r="Z5" s="6">
        <f>'INPUT by REC'!Z96</f>
        <v>4822.7467699999997</v>
      </c>
      <c r="AA5" s="6">
        <f>'INPUT by REC'!AA96</f>
        <v>3329.037476999998</v>
      </c>
      <c r="AB5" s="6">
        <f>'INPUT by REC'!AB96</f>
        <v>2998.355778000001</v>
      </c>
      <c r="AC5" s="6">
        <f>'INPUT by REC'!AC96</f>
        <v>2465.3633339999978</v>
      </c>
      <c r="AD5" s="6">
        <f>'INPUT by REC'!AD96</f>
        <v>3284.6125769999999</v>
      </c>
      <c r="AE5" s="6">
        <f>'INPUT by REC'!AE96</f>
        <v>2844.1503769999999</v>
      </c>
      <c r="AF5" s="6">
        <f>'INPUT by REC'!AF96</f>
        <v>950.2012450000002</v>
      </c>
      <c r="AG5" s="6">
        <f>'INPUT by REC'!AG96</f>
        <v>-241.50782000000254</v>
      </c>
      <c r="AI5" s="6">
        <f>'INPUT by REC'!AI96</f>
        <v>16702.452676000001</v>
      </c>
      <c r="AJ5" s="6">
        <f>'INPUT by REC'!AJ96</f>
        <v>19448.805796000001</v>
      </c>
      <c r="AK5" s="6">
        <f>'INPUT by REC'!AK96</f>
        <v>20237.783023999997</v>
      </c>
      <c r="AL5" s="6">
        <f>'INPUT by REC'!AL96</f>
        <v>21801.363837000001</v>
      </c>
      <c r="AM5" s="6">
        <f>'INPUT by REC'!AM96</f>
        <v>26455.992200000001</v>
      </c>
      <c r="AN5" s="6">
        <f>'INPUT by REC'!AN96</f>
        <v>30187.024148</v>
      </c>
      <c r="AO5" s="6">
        <f>'INPUT by REC'!AO96</f>
        <v>28987.130667000005</v>
      </c>
      <c r="AP5" s="6">
        <f>'INPUT by REC'!AP96</f>
        <v>31989.778443000003</v>
      </c>
      <c r="AQ5" s="6">
        <f>'INPUT by REC'!AQ96</f>
        <v>38640.612394999989</v>
      </c>
      <c r="AR5" s="6">
        <f>'INPUT by REC'!AR96</f>
        <v>38935.651064000005</v>
      </c>
    </row>
    <row r="6" spans="1:44" s="6" customFormat="1" x14ac:dyDescent="0.25">
      <c r="A6" s="6" t="str">
        <f>'INPUT by REC'!A97</f>
        <v>Food</v>
      </c>
      <c r="B6" s="6">
        <f>'INPUT by REC'!B97</f>
        <v>9312.5131360000014</v>
      </c>
      <c r="C6" s="6">
        <f>'INPUT by REC'!C97</f>
        <v>10235.217866000001</v>
      </c>
      <c r="D6" s="6">
        <f>'INPUT by REC'!D97</f>
        <v>10157.852905</v>
      </c>
      <c r="E6" s="6">
        <f>'INPUT by REC'!E97</f>
        <v>10271.673161000002</v>
      </c>
      <c r="F6" s="6">
        <f>'INPUT by REC'!F97</f>
        <v>12067.723314999999</v>
      </c>
      <c r="G6" s="6">
        <f>'INPUT by REC'!G97</f>
        <v>13560.469619</v>
      </c>
      <c r="H6" s="6">
        <f>'INPUT by REC'!H97</f>
        <v>13825.332340999999</v>
      </c>
      <c r="I6" s="6">
        <f>'INPUT by REC'!I97</f>
        <v>14373.434113000001</v>
      </c>
      <c r="J6" s="6">
        <f>'INPUT by REC'!J97</f>
        <v>16322.054391</v>
      </c>
      <c r="K6" s="6">
        <f>'INPUT by REC'!K97</f>
        <v>15940.834782</v>
      </c>
      <c r="M6" s="6">
        <f>'INPUT by REC'!M97</f>
        <v>4822.9862689999991</v>
      </c>
      <c r="N6" s="6">
        <f>'INPUT by REC'!N97</f>
        <v>5960.7445600000001</v>
      </c>
      <c r="O6" s="6">
        <f>'INPUT by REC'!O97</f>
        <v>6862.4070499999998</v>
      </c>
      <c r="P6" s="6">
        <f>'INPUT by REC'!P97</f>
        <v>8155.843398</v>
      </c>
      <c r="Q6" s="6">
        <f>'INPUT by REC'!Q97</f>
        <v>10419.078903000001</v>
      </c>
      <c r="R6" s="6">
        <f>'INPUT by REC'!R97</f>
        <v>12599.101038000001</v>
      </c>
      <c r="S6" s="6">
        <f>'INPUT by REC'!S97</f>
        <v>11764.64258</v>
      </c>
      <c r="T6" s="6">
        <f>'INPUT by REC'!T97</f>
        <v>13223.279010999999</v>
      </c>
      <c r="U6" s="6">
        <f>'INPUT by REC'!U97</f>
        <v>17041.705267999998</v>
      </c>
      <c r="V6" s="6">
        <f>'INPUT by REC'!V97</f>
        <v>17751.567881999999</v>
      </c>
      <c r="X6" s="6">
        <f>'INPUT by REC'!X97</f>
        <v>4489.5268670000023</v>
      </c>
      <c r="Y6" s="6">
        <f>'INPUT by REC'!Y97</f>
        <v>4274.4733060000008</v>
      </c>
      <c r="Z6" s="6">
        <f>'INPUT by REC'!Z97</f>
        <v>3295.4458549999999</v>
      </c>
      <c r="AA6" s="6">
        <f>'INPUT by REC'!AA97</f>
        <v>2115.8297630000025</v>
      </c>
      <c r="AB6" s="6">
        <f>'INPUT by REC'!AB97</f>
        <v>1648.6444119999978</v>
      </c>
      <c r="AC6" s="6">
        <f>'INPUT by REC'!AC97</f>
        <v>961.36858099999881</v>
      </c>
      <c r="AD6" s="6">
        <f>'INPUT by REC'!AD97</f>
        <v>2060.6897609999996</v>
      </c>
      <c r="AE6" s="6">
        <f>'INPUT by REC'!AE97</f>
        <v>1150.1551020000024</v>
      </c>
      <c r="AF6" s="6">
        <f>'INPUT by REC'!AF97</f>
        <v>-719.65087699999822</v>
      </c>
      <c r="AG6" s="6">
        <f>'INPUT by REC'!AG97</f>
        <v>-1810.7330999999995</v>
      </c>
      <c r="AI6" s="6">
        <f>'INPUT by REC'!AI97</f>
        <v>14135.499405</v>
      </c>
      <c r="AJ6" s="6">
        <f>'INPUT by REC'!AJ97</f>
        <v>16195.962426000002</v>
      </c>
      <c r="AK6" s="6">
        <f>'INPUT by REC'!AK97</f>
        <v>17020.259955000001</v>
      </c>
      <c r="AL6" s="6">
        <f>'INPUT by REC'!AL97</f>
        <v>18427.516559000003</v>
      </c>
      <c r="AM6" s="6">
        <f>'INPUT by REC'!AM97</f>
        <v>22486.802218000001</v>
      </c>
      <c r="AN6" s="6">
        <f>'INPUT by REC'!AN97</f>
        <v>26159.570657</v>
      </c>
      <c r="AO6" s="6">
        <f>'INPUT by REC'!AO97</f>
        <v>25589.974921000001</v>
      </c>
      <c r="AP6" s="6">
        <f>'INPUT by REC'!AP97</f>
        <v>27596.713124000002</v>
      </c>
      <c r="AQ6" s="6">
        <f>'INPUT by REC'!AQ97</f>
        <v>33363.759658999996</v>
      </c>
      <c r="AR6" s="6">
        <f>'INPUT by REC'!AR97</f>
        <v>33692.402664000001</v>
      </c>
    </row>
    <row r="7" spans="1:44" s="6" customFormat="1" x14ac:dyDescent="0.25">
      <c r="A7" s="6" t="str">
        <f>'INPUT by REC'!A98</f>
        <v>Fuels and Minerals</v>
      </c>
      <c r="B7" s="6">
        <f>'INPUT by REC'!B98</f>
        <v>22082.219387000001</v>
      </c>
      <c r="C7" s="6">
        <f>'INPUT by REC'!C98</f>
        <v>31458.193047000004</v>
      </c>
      <c r="D7" s="6">
        <f>'INPUT by REC'!D98</f>
        <v>44365.182454000002</v>
      </c>
      <c r="E7" s="6">
        <f>'INPUT by REC'!E98</f>
        <v>60752.506348999996</v>
      </c>
      <c r="F7" s="6">
        <f>'INPUT by REC'!F98</f>
        <v>78507.854634999996</v>
      </c>
      <c r="G7" s="6">
        <f>'INPUT by REC'!G98</f>
        <v>115363.564211</v>
      </c>
      <c r="H7" s="6">
        <f>'INPUT by REC'!H98</f>
        <v>72338.346632999979</v>
      </c>
      <c r="I7" s="6">
        <f>'INPUT by REC'!I98</f>
        <v>98774.825189999989</v>
      </c>
      <c r="J7" s="6">
        <f>'INPUT by REC'!J98</f>
        <v>119191.71142200001</v>
      </c>
      <c r="K7" s="6">
        <f>'INPUT by REC'!K98</f>
        <v>125905.56549000001</v>
      </c>
      <c r="M7" s="6">
        <f>'INPUT by REC'!M98</f>
        <v>4894.7357340000008</v>
      </c>
      <c r="N7" s="6">
        <f>'INPUT by REC'!N98</f>
        <v>3443.1275400000004</v>
      </c>
      <c r="O7" s="6">
        <f>'INPUT by REC'!O98</f>
        <v>8107.2526519999992</v>
      </c>
      <c r="P7" s="6">
        <f>'INPUT by REC'!P98</f>
        <v>14462.185645</v>
      </c>
      <c r="Q7" s="6">
        <f>'INPUT by REC'!Q98</f>
        <v>10924.684113000001</v>
      </c>
      <c r="R7" s="6">
        <f>'INPUT by REC'!R98</f>
        <v>14693.389562</v>
      </c>
      <c r="S7" s="6">
        <f>'INPUT by REC'!S98</f>
        <v>10203.799041</v>
      </c>
      <c r="T7" s="6">
        <f>'INPUT by REC'!T98</f>
        <v>14539.647773999999</v>
      </c>
      <c r="U7" s="6">
        <f>'INPUT by REC'!U98</f>
        <v>18426.893412000001</v>
      </c>
      <c r="V7" s="6">
        <f>'INPUT by REC'!V98</f>
        <v>21762.811523</v>
      </c>
      <c r="X7" s="6">
        <f>'INPUT by REC'!X98</f>
        <v>17187.483652999999</v>
      </c>
      <c r="Y7" s="6">
        <f>'INPUT by REC'!Y98</f>
        <v>28015.065507000003</v>
      </c>
      <c r="Z7" s="6">
        <f>'INPUT by REC'!Z98</f>
        <v>36257.929801999999</v>
      </c>
      <c r="AA7" s="6">
        <f>'INPUT by REC'!AA98</f>
        <v>46290.320703999998</v>
      </c>
      <c r="AB7" s="6">
        <f>'INPUT by REC'!AB98</f>
        <v>67583.170522</v>
      </c>
      <c r="AC7" s="6">
        <f>'INPUT by REC'!AC98</f>
        <v>100670.17464900001</v>
      </c>
      <c r="AD7" s="6">
        <f>'INPUT by REC'!AD98</f>
        <v>62134.547591999981</v>
      </c>
      <c r="AE7" s="6">
        <f>'INPUT by REC'!AE98</f>
        <v>84235.177415999991</v>
      </c>
      <c r="AF7" s="6">
        <f>'INPUT by REC'!AF98</f>
        <v>100764.81801</v>
      </c>
      <c r="AG7" s="6">
        <f>'INPUT by REC'!AG98</f>
        <v>104142.75396700001</v>
      </c>
      <c r="AI7" s="6">
        <f>'INPUT by REC'!AI98</f>
        <v>26976.955121000003</v>
      </c>
      <c r="AJ7" s="6">
        <f>'INPUT by REC'!AJ98</f>
        <v>34901.320587000002</v>
      </c>
      <c r="AK7" s="6">
        <f>'INPUT by REC'!AK98</f>
        <v>52472.435106000004</v>
      </c>
      <c r="AL7" s="6">
        <f>'INPUT by REC'!AL98</f>
        <v>75214.691993999993</v>
      </c>
      <c r="AM7" s="6">
        <f>'INPUT by REC'!AM98</f>
        <v>89432.538747999992</v>
      </c>
      <c r="AN7" s="6">
        <f>'INPUT by REC'!AN98</f>
        <v>130056.953773</v>
      </c>
      <c r="AO7" s="6">
        <f>'INPUT by REC'!AO98</f>
        <v>82542.145673999985</v>
      </c>
      <c r="AP7" s="6">
        <f>'INPUT by REC'!AP98</f>
        <v>113314.47296399999</v>
      </c>
      <c r="AQ7" s="6">
        <f>'INPUT by REC'!AQ98</f>
        <v>137618.604834</v>
      </c>
      <c r="AR7" s="6">
        <f>'INPUT by REC'!AR98</f>
        <v>147668.37701300002</v>
      </c>
    </row>
    <row r="8" spans="1:44" s="6" customFormat="1" x14ac:dyDescent="0.25">
      <c r="A8" s="6" t="str">
        <f>'INPUT by REC'!A99</f>
        <v>Fuels</v>
      </c>
      <c r="B8" s="6">
        <f>'INPUT by REC'!B99</f>
        <v>12353.556242000002</v>
      </c>
      <c r="C8" s="6">
        <f>'INPUT by REC'!C99</f>
        <v>17011.393639999995</v>
      </c>
      <c r="D8" s="6">
        <f>'INPUT by REC'!D99</f>
        <v>26482.105241000005</v>
      </c>
      <c r="E8" s="6">
        <f>'INPUT by REC'!E99</f>
        <v>36035.014093999998</v>
      </c>
      <c r="F8" s="6">
        <f>'INPUT by REC'!F99</f>
        <v>46823.774815999997</v>
      </c>
      <c r="G8" s="6">
        <f>'INPUT by REC'!G99</f>
        <v>75908.931360000017</v>
      </c>
      <c r="H8" s="6">
        <f>'INPUT by REC'!H99</f>
        <v>45984.214086999993</v>
      </c>
      <c r="I8" s="6">
        <f>'INPUT by REC'!I99</f>
        <v>58884.963348000005</v>
      </c>
      <c r="J8" s="6">
        <f>'INPUT by REC'!J99</f>
        <v>70690.925308999998</v>
      </c>
      <c r="K8" s="6">
        <f>'INPUT by REC'!K99</f>
        <v>84096.988913000008</v>
      </c>
      <c r="M8" s="6">
        <f>'INPUT by REC'!M99</f>
        <v>3997.6003110000001</v>
      </c>
      <c r="N8" s="6">
        <f>'INPUT by REC'!N99</f>
        <v>2120.694982</v>
      </c>
      <c r="O8" s="6">
        <f>'INPUT by REC'!O99</f>
        <v>6613.1037630000001</v>
      </c>
      <c r="P8" s="6">
        <f>'INPUT by REC'!P99</f>
        <v>12538.229083999999</v>
      </c>
      <c r="Q8" s="6">
        <f>'INPUT by REC'!Q99</f>
        <v>7968.7811409999995</v>
      </c>
      <c r="R8" s="6">
        <f>'INPUT by REC'!R99</f>
        <v>11531.936081000002</v>
      </c>
      <c r="S8" s="6">
        <f>'INPUT by REC'!S99</f>
        <v>8110.6068060000007</v>
      </c>
      <c r="T8" s="6">
        <f>'INPUT by REC'!T99</f>
        <v>11465.446026</v>
      </c>
      <c r="U8" s="6">
        <f>'INPUT by REC'!U99</f>
        <v>14404.338107</v>
      </c>
      <c r="V8" s="6">
        <f>'INPUT by REC'!V99</f>
        <v>18239.929569</v>
      </c>
      <c r="X8" s="6">
        <f>'INPUT by REC'!X99</f>
        <v>8355.9559310000022</v>
      </c>
      <c r="Y8" s="6">
        <f>'INPUT by REC'!Y99</f>
        <v>14890.698657999994</v>
      </c>
      <c r="Z8" s="6">
        <f>'INPUT by REC'!Z99</f>
        <v>19869.001478000006</v>
      </c>
      <c r="AA8" s="6">
        <f>'INPUT by REC'!AA99</f>
        <v>23496.78501</v>
      </c>
      <c r="AB8" s="6">
        <f>'INPUT by REC'!AB99</f>
        <v>38854.993674999998</v>
      </c>
      <c r="AC8" s="6">
        <f>'INPUT by REC'!AC99</f>
        <v>64376.995279000017</v>
      </c>
      <c r="AD8" s="6">
        <f>'INPUT by REC'!AD99</f>
        <v>37873.60728099999</v>
      </c>
      <c r="AE8" s="6">
        <f>'INPUT by REC'!AE99</f>
        <v>47419.517322000007</v>
      </c>
      <c r="AF8" s="6">
        <f>'INPUT by REC'!AF99</f>
        <v>56286.587201999995</v>
      </c>
      <c r="AG8" s="6">
        <f>'INPUT by REC'!AG99</f>
        <v>65857.059344000008</v>
      </c>
      <c r="AI8" s="6">
        <f>'INPUT by REC'!AI99</f>
        <v>16351.156553000003</v>
      </c>
      <c r="AJ8" s="6">
        <f>'INPUT by REC'!AJ99</f>
        <v>19132.088621999996</v>
      </c>
      <c r="AK8" s="6">
        <f>'INPUT by REC'!AK99</f>
        <v>33095.209004000004</v>
      </c>
      <c r="AL8" s="6">
        <f>'INPUT by REC'!AL99</f>
        <v>48573.243177999997</v>
      </c>
      <c r="AM8" s="6">
        <f>'INPUT by REC'!AM99</f>
        <v>54792.555956999997</v>
      </c>
      <c r="AN8" s="6">
        <f>'INPUT by REC'!AN99</f>
        <v>87440.867441000024</v>
      </c>
      <c r="AO8" s="6">
        <f>'INPUT by REC'!AO99</f>
        <v>54094.820892999996</v>
      </c>
      <c r="AP8" s="6">
        <f>'INPUT by REC'!AP99</f>
        <v>70350.40937400001</v>
      </c>
      <c r="AQ8" s="6">
        <f>'INPUT by REC'!AQ99</f>
        <v>85095.263416000002</v>
      </c>
      <c r="AR8" s="6">
        <f>'INPUT by REC'!AR99</f>
        <v>102336.91848200001</v>
      </c>
    </row>
    <row r="9" spans="1:44" s="6" customFormat="1" x14ac:dyDescent="0.25">
      <c r="A9" s="6" t="str">
        <f>'INPUT by REC'!A100</f>
        <v>Manifactures</v>
      </c>
      <c r="B9" s="6">
        <f>'INPUT by REC'!B100</f>
        <v>29569.202934999998</v>
      </c>
      <c r="C9" s="6">
        <f>'INPUT by REC'!C100</f>
        <v>36082.036455999994</v>
      </c>
      <c r="D9" s="6">
        <f>'INPUT by REC'!D100</f>
        <v>38841.04587699999</v>
      </c>
      <c r="E9" s="6">
        <f>'INPUT by REC'!E100</f>
        <v>41546.364155999996</v>
      </c>
      <c r="F9" s="6">
        <f>'INPUT by REC'!F100</f>
        <v>48759.896313000005</v>
      </c>
      <c r="G9" s="6">
        <f>'INPUT by REC'!G100</f>
        <v>54594.015078999997</v>
      </c>
      <c r="H9" s="6">
        <f>'INPUT by REC'!H100</f>
        <v>41685.330141000006</v>
      </c>
      <c r="I9" s="6">
        <f>'INPUT by REC'!I100</f>
        <v>50535.410600000003</v>
      </c>
      <c r="J9" s="6">
        <f>'INPUT by REC'!J100</f>
        <v>57489.398562000009</v>
      </c>
      <c r="K9" s="6">
        <f>'INPUT by REC'!K100</f>
        <v>50683.562331999994</v>
      </c>
      <c r="M9" s="6">
        <f>'INPUT by REC'!M100</f>
        <v>35458.751196999998</v>
      </c>
      <c r="N9" s="6">
        <f>'INPUT by REC'!N100</f>
        <v>47725.206398999995</v>
      </c>
      <c r="O9" s="6">
        <f>'INPUT by REC'!O100</f>
        <v>56145.409584000001</v>
      </c>
      <c r="P9" s="6">
        <f>'INPUT by REC'!P100</f>
        <v>68256.457757000011</v>
      </c>
      <c r="Q9" s="6">
        <f>'INPUT by REC'!Q100</f>
        <v>80025.580230999985</v>
      </c>
      <c r="R9" s="6">
        <f>'INPUT by REC'!R100</f>
        <v>92151.727901999999</v>
      </c>
      <c r="S9" s="6">
        <f>'INPUT by REC'!S100</f>
        <v>74797.580430000016</v>
      </c>
      <c r="T9" s="6">
        <f>'INPUT by REC'!T100</f>
        <v>89550.441326</v>
      </c>
      <c r="U9" s="6">
        <f>'INPUT by REC'!U100</f>
        <v>105132.873359</v>
      </c>
      <c r="V9" s="6">
        <f>'INPUT by REC'!V100</f>
        <v>112296.54246099998</v>
      </c>
      <c r="X9" s="6">
        <f>'INPUT by REC'!X100</f>
        <v>-5889.5482620000002</v>
      </c>
      <c r="Y9" s="6">
        <f>'INPUT by REC'!Y100</f>
        <v>-11643.169943000001</v>
      </c>
      <c r="Z9" s="6">
        <f>'INPUT by REC'!Z100</f>
        <v>-17304.363707000011</v>
      </c>
      <c r="AA9" s="6">
        <f>'INPUT by REC'!AA100</f>
        <v>-26710.093601000015</v>
      </c>
      <c r="AB9" s="6">
        <f>'INPUT by REC'!AB100</f>
        <v>-31265.683917999981</v>
      </c>
      <c r="AC9" s="6">
        <f>'INPUT by REC'!AC100</f>
        <v>-37557.712823000002</v>
      </c>
      <c r="AD9" s="6">
        <f>'INPUT by REC'!AD100</f>
        <v>-33112.250289000011</v>
      </c>
      <c r="AE9" s="6">
        <f>'INPUT by REC'!AE100</f>
        <v>-39015.030725999997</v>
      </c>
      <c r="AF9" s="6">
        <f>'INPUT by REC'!AF100</f>
        <v>-47643.474796999995</v>
      </c>
      <c r="AG9" s="6">
        <f>'INPUT by REC'!AG100</f>
        <v>-61612.980128999981</v>
      </c>
      <c r="AI9" s="6">
        <f>'INPUT by REC'!AI100</f>
        <v>65027.954131999999</v>
      </c>
      <c r="AJ9" s="6">
        <f>'INPUT by REC'!AJ100</f>
        <v>83807.24285499999</v>
      </c>
      <c r="AK9" s="6">
        <f>'INPUT by REC'!AK100</f>
        <v>94986.45546099999</v>
      </c>
      <c r="AL9" s="6">
        <f>'INPUT by REC'!AL100</f>
        <v>109802.82191300001</v>
      </c>
      <c r="AM9" s="6">
        <f>'INPUT by REC'!AM100</f>
        <v>128785.47654399999</v>
      </c>
      <c r="AN9" s="6">
        <f>'INPUT by REC'!AN100</f>
        <v>146745.74298099999</v>
      </c>
      <c r="AO9" s="6">
        <f>'INPUT by REC'!AO100</f>
        <v>116482.91057100001</v>
      </c>
      <c r="AP9" s="6">
        <f>'INPUT by REC'!AP100</f>
        <v>140085.851926</v>
      </c>
      <c r="AQ9" s="6">
        <f>'INPUT by REC'!AQ100</f>
        <v>162622.27192100001</v>
      </c>
      <c r="AR9" s="6">
        <f>'INPUT by REC'!AR100</f>
        <v>162980.10479299998</v>
      </c>
    </row>
    <row r="10" spans="1:44" s="6" customFormat="1" x14ac:dyDescent="0.25">
      <c r="A10" s="6" t="str">
        <f>'INPUT by REC'!A101</f>
        <v>Machinery and transport equipment</v>
      </c>
      <c r="B10" s="6">
        <f>'INPUT by REC'!B101</f>
        <v>8555.6019559999986</v>
      </c>
      <c r="C10" s="6">
        <f>'INPUT by REC'!C101</f>
        <v>9819.567014000002</v>
      </c>
      <c r="D10" s="6">
        <f>'INPUT by REC'!D101</f>
        <v>10343.624109</v>
      </c>
      <c r="E10" s="6">
        <f>'INPUT by REC'!E101</f>
        <v>12351.099227000001</v>
      </c>
      <c r="F10" s="6">
        <f>'INPUT by REC'!F101</f>
        <v>15675.506263000001</v>
      </c>
      <c r="G10" s="6">
        <f>'INPUT by REC'!G101</f>
        <v>17898.935011000001</v>
      </c>
      <c r="H10" s="6">
        <f>'INPUT by REC'!H101</f>
        <v>14657.84427</v>
      </c>
      <c r="I10" s="6">
        <f>'INPUT by REC'!I101</f>
        <v>16641.128820999998</v>
      </c>
      <c r="J10" s="6">
        <f>'INPUT by REC'!J101</f>
        <v>18297.534776000004</v>
      </c>
      <c r="K10" s="6">
        <f>'INPUT by REC'!K101</f>
        <v>16778.047955000002</v>
      </c>
      <c r="M10" s="6">
        <f>'INPUT by REC'!M101</f>
        <v>19552.753267</v>
      </c>
      <c r="N10" s="6">
        <f>'INPUT by REC'!N101</f>
        <v>27007.349412000003</v>
      </c>
      <c r="O10" s="6">
        <f>'INPUT by REC'!O101</f>
        <v>32591.132644999998</v>
      </c>
      <c r="P10" s="6">
        <f>'INPUT by REC'!P101</f>
        <v>38272.396261999995</v>
      </c>
      <c r="Q10" s="6">
        <f>'INPUT by REC'!Q101</f>
        <v>43978.284165000005</v>
      </c>
      <c r="R10" s="6">
        <f>'INPUT by REC'!R101</f>
        <v>51096.991376999991</v>
      </c>
      <c r="S10" s="6">
        <f>'INPUT by REC'!S101</f>
        <v>38407.280980999989</v>
      </c>
      <c r="T10" s="6">
        <f>'INPUT by REC'!T101</f>
        <v>45900.354617000005</v>
      </c>
      <c r="U10" s="6">
        <f>'INPUT by REC'!U101</f>
        <v>54436.712552999998</v>
      </c>
      <c r="V10" s="6">
        <f>'INPUT by REC'!V101</f>
        <v>56607.859998</v>
      </c>
      <c r="X10" s="6">
        <f>'INPUT by REC'!X101</f>
        <v>-10997.151311000001</v>
      </c>
      <c r="Y10" s="6">
        <f>'INPUT by REC'!Y101</f>
        <v>-17187.782398000003</v>
      </c>
      <c r="Z10" s="6">
        <f>'INPUT by REC'!Z101</f>
        <v>-22247.508535999998</v>
      </c>
      <c r="AA10" s="6">
        <f>'INPUT by REC'!AA101</f>
        <v>-25921.297034999996</v>
      </c>
      <c r="AB10" s="6">
        <f>'INPUT by REC'!AB101</f>
        <v>-28302.777902000002</v>
      </c>
      <c r="AC10" s="6">
        <f>'INPUT by REC'!AC101</f>
        <v>-33198.05636599999</v>
      </c>
      <c r="AD10" s="6">
        <f>'INPUT by REC'!AD101</f>
        <v>-23749.436710999988</v>
      </c>
      <c r="AE10" s="6">
        <f>'INPUT by REC'!AE101</f>
        <v>-29259.225796000006</v>
      </c>
      <c r="AF10" s="6">
        <f>'INPUT by REC'!AF101</f>
        <v>-36139.17777699999</v>
      </c>
      <c r="AG10" s="6">
        <f>'INPUT by REC'!AG101</f>
        <v>-39829.812042999998</v>
      </c>
      <c r="AI10" s="6">
        <f>'INPUT by REC'!AI101</f>
        <v>28108.355222999999</v>
      </c>
      <c r="AJ10" s="6">
        <f>'INPUT by REC'!AJ101</f>
        <v>36826.916426000003</v>
      </c>
      <c r="AK10" s="6">
        <f>'INPUT by REC'!AK101</f>
        <v>42934.756754000002</v>
      </c>
      <c r="AL10" s="6">
        <f>'INPUT by REC'!AL101</f>
        <v>50623.495488999994</v>
      </c>
      <c r="AM10" s="6">
        <f>'INPUT by REC'!AM101</f>
        <v>59653.790428000008</v>
      </c>
      <c r="AN10" s="6">
        <f>'INPUT by REC'!AN101</f>
        <v>68995.926387999993</v>
      </c>
      <c r="AO10" s="6">
        <f>'INPUT by REC'!AO101</f>
        <v>53065.12525099999</v>
      </c>
      <c r="AP10" s="6">
        <f>'INPUT by REC'!AP101</f>
        <v>62541.483438000003</v>
      </c>
      <c r="AQ10" s="6">
        <f>'INPUT by REC'!AQ101</f>
        <v>72734.247329000005</v>
      </c>
      <c r="AR10" s="6">
        <f>'INPUT by REC'!AR101</f>
        <v>73385.907953000002</v>
      </c>
    </row>
    <row r="11" spans="1:44" s="6" customFormat="1" x14ac:dyDescent="0.25">
      <c r="A11" s="6" t="str">
        <f>'INPUT by REC'!A102</f>
        <v>Textiles</v>
      </c>
      <c r="B11" s="6">
        <f>'INPUT by REC'!B102</f>
        <v>524.81228300000009</v>
      </c>
      <c r="C11" s="6">
        <f>'INPUT by REC'!C102</f>
        <v>633.59846799999991</v>
      </c>
      <c r="D11" s="6">
        <f>'INPUT by REC'!D102</f>
        <v>552.12115500000004</v>
      </c>
      <c r="E11" s="6">
        <f>'INPUT by REC'!E102</f>
        <v>567.46701400000006</v>
      </c>
      <c r="F11" s="6">
        <f>'INPUT by REC'!F102</f>
        <v>631.02677900000003</v>
      </c>
      <c r="G11" s="6">
        <f>'INPUT by REC'!G102</f>
        <v>641.21841599999993</v>
      </c>
      <c r="H11" s="6">
        <f>'INPUT by REC'!H102</f>
        <v>552.45612700000004</v>
      </c>
      <c r="I11" s="6">
        <f>'INPUT by REC'!I102</f>
        <v>521.57855899999993</v>
      </c>
      <c r="J11" s="6">
        <f>'INPUT by REC'!J102</f>
        <v>547.10667000000001</v>
      </c>
      <c r="K11" s="6">
        <f>'INPUT by REC'!K102</f>
        <v>450.50478000000004</v>
      </c>
      <c r="M11" s="6">
        <f>'INPUT by REC'!M102</f>
        <v>1556.5102569999999</v>
      </c>
      <c r="N11" s="6">
        <f>'INPUT by REC'!N102</f>
        <v>1808.0945459999998</v>
      </c>
      <c r="O11" s="6">
        <f>'INPUT by REC'!O102</f>
        <v>1845.6430539999999</v>
      </c>
      <c r="P11" s="6">
        <f>'INPUT by REC'!P102</f>
        <v>2106.0270839999998</v>
      </c>
      <c r="Q11" s="6">
        <f>'INPUT by REC'!Q102</f>
        <v>2396.5339390000004</v>
      </c>
      <c r="R11" s="6">
        <f>'INPUT by REC'!R102</f>
        <v>2699.1205620000001</v>
      </c>
      <c r="S11" s="6">
        <f>'INPUT by REC'!S102</f>
        <v>2421.2612240000003</v>
      </c>
      <c r="T11" s="6">
        <f>'INPUT by REC'!T102</f>
        <v>2930.6409999999996</v>
      </c>
      <c r="U11" s="6">
        <f>'INPUT by REC'!U102</f>
        <v>3534.0529139999999</v>
      </c>
      <c r="V11" s="6">
        <f>'INPUT by REC'!V102</f>
        <v>3847.7932740000001</v>
      </c>
      <c r="X11" s="6">
        <f>'INPUT by REC'!X102</f>
        <v>-1031.6979739999997</v>
      </c>
      <c r="Y11" s="6">
        <f>'INPUT by REC'!Y102</f>
        <v>-1174.4960779999999</v>
      </c>
      <c r="Z11" s="6">
        <f>'INPUT by REC'!Z102</f>
        <v>-1293.5218989999998</v>
      </c>
      <c r="AA11" s="6">
        <f>'INPUT by REC'!AA102</f>
        <v>-1538.5600699999998</v>
      </c>
      <c r="AB11" s="6">
        <f>'INPUT by REC'!AB102</f>
        <v>-1765.5071600000003</v>
      </c>
      <c r="AC11" s="6">
        <f>'INPUT by REC'!AC102</f>
        <v>-2057.9021460000004</v>
      </c>
      <c r="AD11" s="6">
        <f>'INPUT by REC'!AD102</f>
        <v>-1868.8050970000004</v>
      </c>
      <c r="AE11" s="6">
        <f>'INPUT by REC'!AE102</f>
        <v>-2409.0624409999996</v>
      </c>
      <c r="AF11" s="6">
        <f>'INPUT by REC'!AF102</f>
        <v>-2986.9462439999998</v>
      </c>
      <c r="AG11" s="6">
        <f>'INPUT by REC'!AG102</f>
        <v>-3397.2884939999999</v>
      </c>
      <c r="AI11" s="6">
        <f>'INPUT by REC'!AI102</f>
        <v>2081.3225400000001</v>
      </c>
      <c r="AJ11" s="6">
        <f>'INPUT by REC'!AJ102</f>
        <v>2441.6930139999995</v>
      </c>
      <c r="AK11" s="6">
        <f>'INPUT by REC'!AK102</f>
        <v>2397.7642089999999</v>
      </c>
      <c r="AL11" s="6">
        <f>'INPUT by REC'!AL102</f>
        <v>2673.4940980000001</v>
      </c>
      <c r="AM11" s="6">
        <f>'INPUT by REC'!AM102</f>
        <v>3027.5607180000006</v>
      </c>
      <c r="AN11" s="6">
        <f>'INPUT by REC'!AN102</f>
        <v>3340.3389779999998</v>
      </c>
      <c r="AO11" s="6">
        <f>'INPUT by REC'!AO102</f>
        <v>2973.7173510000002</v>
      </c>
      <c r="AP11" s="6">
        <f>'INPUT by REC'!AP102</f>
        <v>3452.2195589999997</v>
      </c>
      <c r="AQ11" s="6">
        <f>'INPUT by REC'!AQ102</f>
        <v>4081.159584</v>
      </c>
      <c r="AR11" s="6">
        <f>'INPUT by REC'!AR102</f>
        <v>4298.2980539999999</v>
      </c>
    </row>
    <row r="12" spans="1:44" s="6" customFormat="1" x14ac:dyDescent="0.25">
      <c r="A12" s="6" t="str">
        <f>'INPUT by REC'!A103</f>
        <v>Clothing</v>
      </c>
      <c r="B12" s="6">
        <f>'INPUT by REC'!B103</f>
        <v>2641.4474369999998</v>
      </c>
      <c r="C12" s="6">
        <f>'INPUT by REC'!C103</f>
        <v>2905.9532079999999</v>
      </c>
      <c r="D12" s="6">
        <f>'INPUT by REC'!D103</f>
        <v>2433.9134430000004</v>
      </c>
      <c r="E12" s="6">
        <f>'INPUT by REC'!E103</f>
        <v>2472.7784150000002</v>
      </c>
      <c r="F12" s="6">
        <f>'INPUT by REC'!F103</f>
        <v>2707.2612049999989</v>
      </c>
      <c r="G12" s="6">
        <f>'INPUT by REC'!G103</f>
        <v>2546.4867769999996</v>
      </c>
      <c r="H12" s="6">
        <f>'INPUT by REC'!H103</f>
        <v>2273.4595530000001</v>
      </c>
      <c r="I12" s="6">
        <f>'INPUT by REC'!I103</f>
        <v>1991.151077</v>
      </c>
      <c r="J12" s="6">
        <f>'INPUT by REC'!J103</f>
        <v>2195.6360239999999</v>
      </c>
      <c r="K12" s="6">
        <f>'INPUT by REC'!K103</f>
        <v>2188.2300409999998</v>
      </c>
      <c r="M12" s="6">
        <f>'INPUT by REC'!M103</f>
        <v>1004.4165829999999</v>
      </c>
      <c r="N12" s="6">
        <f>'INPUT by REC'!N103</f>
        <v>1260.5654910000001</v>
      </c>
      <c r="O12" s="6">
        <f>'INPUT by REC'!O103</f>
        <v>1371.2618339999999</v>
      </c>
      <c r="P12" s="6">
        <f>'INPUT by REC'!P103</f>
        <v>2062.0791899999995</v>
      </c>
      <c r="Q12" s="6">
        <f>'INPUT by REC'!Q103</f>
        <v>2338.2677650000001</v>
      </c>
      <c r="R12" s="6">
        <f>'INPUT by REC'!R103</f>
        <v>2162.3591190000002</v>
      </c>
      <c r="S12" s="6">
        <f>'INPUT by REC'!S103</f>
        <v>2125.0354170000001</v>
      </c>
      <c r="T12" s="6">
        <f>'INPUT by REC'!T103</f>
        <v>2632.8371789999997</v>
      </c>
      <c r="U12" s="6">
        <f>'INPUT by REC'!U103</f>
        <v>3166.2413309999997</v>
      </c>
      <c r="V12" s="6">
        <f>'INPUT by REC'!V103</f>
        <v>3267.52286</v>
      </c>
      <c r="X12" s="6">
        <f>'INPUT by REC'!X103</f>
        <v>1637.0308539999999</v>
      </c>
      <c r="Y12" s="6">
        <f>'INPUT by REC'!Y103</f>
        <v>1645.3877169999998</v>
      </c>
      <c r="Z12" s="6">
        <f>'INPUT by REC'!Z103</f>
        <v>1062.6516090000005</v>
      </c>
      <c r="AA12" s="6">
        <f>'INPUT by REC'!AA103</f>
        <v>410.69922500000075</v>
      </c>
      <c r="AB12" s="6">
        <f>'INPUT by REC'!AB103</f>
        <v>368.99343999999883</v>
      </c>
      <c r="AC12" s="6">
        <f>'INPUT by REC'!AC103</f>
        <v>384.12765799999943</v>
      </c>
      <c r="AD12" s="6">
        <f>'INPUT by REC'!AD103</f>
        <v>148.42413600000009</v>
      </c>
      <c r="AE12" s="6">
        <f>'INPUT by REC'!AE103</f>
        <v>-641.68610199999966</v>
      </c>
      <c r="AF12" s="6">
        <f>'INPUT by REC'!AF103</f>
        <v>-970.60530699999981</v>
      </c>
      <c r="AG12" s="6">
        <f>'INPUT by REC'!AG103</f>
        <v>-1079.2928190000002</v>
      </c>
      <c r="AI12" s="6">
        <f>'INPUT by REC'!AI103</f>
        <v>3645.86402</v>
      </c>
      <c r="AJ12" s="6">
        <f>'INPUT by REC'!AJ103</f>
        <v>4166.5186990000002</v>
      </c>
      <c r="AK12" s="6">
        <f>'INPUT by REC'!AK103</f>
        <v>3805.1752770000003</v>
      </c>
      <c r="AL12" s="6">
        <f>'INPUT by REC'!AL103</f>
        <v>4534.8576049999992</v>
      </c>
      <c r="AM12" s="6">
        <f>'INPUT by REC'!AM103</f>
        <v>5045.5289699999994</v>
      </c>
      <c r="AN12" s="6">
        <f>'INPUT by REC'!AN103</f>
        <v>4708.8458959999998</v>
      </c>
      <c r="AO12" s="6">
        <f>'INPUT by REC'!AO103</f>
        <v>4398.4949699999997</v>
      </c>
      <c r="AP12" s="6">
        <f>'INPUT by REC'!AP103</f>
        <v>4623.9882559999996</v>
      </c>
      <c r="AQ12" s="6">
        <f>'INPUT by REC'!AQ103</f>
        <v>5361.8773549999996</v>
      </c>
      <c r="AR12" s="6">
        <f>'INPUT by REC'!AR103</f>
        <v>5455.7529009999998</v>
      </c>
    </row>
    <row r="14" spans="1:44" x14ac:dyDescent="0.25">
      <c r="B14" t="s">
        <v>68</v>
      </c>
      <c r="M14" t="s">
        <v>59</v>
      </c>
      <c r="X14" t="s">
        <v>59</v>
      </c>
      <c r="AI14" t="s">
        <v>59</v>
      </c>
    </row>
    <row r="15" spans="1:44" x14ac:dyDescent="0.25">
      <c r="B15" s="12">
        <v>2002</v>
      </c>
      <c r="C15" s="12">
        <v>2003</v>
      </c>
      <c r="D15" s="12">
        <v>2004</v>
      </c>
      <c r="E15" s="12">
        <v>2005</v>
      </c>
      <c r="F15" s="12">
        <v>2006</v>
      </c>
      <c r="G15" s="12">
        <v>2007</v>
      </c>
      <c r="H15" s="12">
        <v>2008</v>
      </c>
      <c r="I15" s="12">
        <v>2009</v>
      </c>
      <c r="J15" s="12">
        <v>2010</v>
      </c>
      <c r="K15" s="12">
        <v>2011</v>
      </c>
      <c r="M15" s="12">
        <v>2002</v>
      </c>
      <c r="N15" s="12">
        <v>2003</v>
      </c>
      <c r="O15" s="12">
        <v>2004</v>
      </c>
      <c r="P15" s="12">
        <v>2005</v>
      </c>
      <c r="Q15" s="12">
        <v>2006</v>
      </c>
      <c r="R15" s="12">
        <v>2007</v>
      </c>
      <c r="S15" s="12">
        <v>2008</v>
      </c>
      <c r="T15" s="12">
        <v>2009</v>
      </c>
      <c r="U15" s="12">
        <v>2010</v>
      </c>
      <c r="V15" s="12">
        <v>2011</v>
      </c>
      <c r="X15" s="12">
        <v>2002</v>
      </c>
      <c r="Y15" s="12">
        <v>2003</v>
      </c>
      <c r="Z15" s="12">
        <v>2004</v>
      </c>
      <c r="AA15" s="12">
        <v>2005</v>
      </c>
      <c r="AB15" s="12">
        <v>2006</v>
      </c>
      <c r="AC15" s="12">
        <v>2007</v>
      </c>
      <c r="AD15" s="12">
        <v>2008</v>
      </c>
      <c r="AE15" s="12">
        <v>2009</v>
      </c>
      <c r="AF15" s="12">
        <v>2010</v>
      </c>
      <c r="AG15" s="12">
        <v>2011</v>
      </c>
      <c r="AI15" s="12">
        <v>2002</v>
      </c>
      <c r="AJ15" s="12">
        <v>2003</v>
      </c>
      <c r="AK15" s="12">
        <v>2004</v>
      </c>
      <c r="AL15" s="12">
        <v>2005</v>
      </c>
      <c r="AM15" s="12">
        <v>2006</v>
      </c>
      <c r="AN15" s="12">
        <v>2007</v>
      </c>
      <c r="AO15" s="12">
        <v>2008</v>
      </c>
      <c r="AP15" s="12">
        <v>2009</v>
      </c>
      <c r="AQ15" s="12">
        <v>2010</v>
      </c>
      <c r="AR15" s="12">
        <v>2011</v>
      </c>
    </row>
    <row r="16" spans="1:44" s="14" customFormat="1" x14ac:dyDescent="0.25">
      <c r="A16" s="7" t="s">
        <v>67</v>
      </c>
      <c r="B16" s="14">
        <f t="shared" ref="B16:K16" si="0">B4/B$4</f>
        <v>1</v>
      </c>
      <c r="C16" s="14">
        <f t="shared" si="0"/>
        <v>1</v>
      </c>
      <c r="D16" s="14">
        <f t="shared" si="0"/>
        <v>1</v>
      </c>
      <c r="E16" s="14">
        <f t="shared" si="0"/>
        <v>1</v>
      </c>
      <c r="F16" s="14">
        <f t="shared" si="0"/>
        <v>1</v>
      </c>
      <c r="G16" s="14">
        <f t="shared" si="0"/>
        <v>1</v>
      </c>
      <c r="H16" s="14">
        <f t="shared" si="0"/>
        <v>1</v>
      </c>
      <c r="I16" s="14">
        <f t="shared" si="0"/>
        <v>1</v>
      </c>
      <c r="J16" s="14">
        <f t="shared" si="0"/>
        <v>1</v>
      </c>
      <c r="K16" s="14">
        <f t="shared" si="0"/>
        <v>1</v>
      </c>
      <c r="M16" s="14">
        <f t="shared" ref="M16:V16" si="1">M4/M$4</f>
        <v>1</v>
      </c>
      <c r="N16" s="14">
        <f t="shared" si="1"/>
        <v>1</v>
      </c>
      <c r="O16" s="14">
        <f t="shared" si="1"/>
        <v>1</v>
      </c>
      <c r="P16" s="14">
        <f t="shared" si="1"/>
        <v>1</v>
      </c>
      <c r="Q16" s="14">
        <f t="shared" si="1"/>
        <v>1</v>
      </c>
      <c r="R16" s="14">
        <f t="shared" si="1"/>
        <v>1</v>
      </c>
      <c r="S16" s="14">
        <f t="shared" si="1"/>
        <v>1</v>
      </c>
      <c r="T16" s="14">
        <f t="shared" si="1"/>
        <v>1</v>
      </c>
      <c r="U16" s="14">
        <f t="shared" si="1"/>
        <v>1</v>
      </c>
      <c r="V16" s="14">
        <f t="shared" si="1"/>
        <v>1</v>
      </c>
      <c r="X16" s="14">
        <f t="shared" ref="X16:AG16" si="2">X4/X$4</f>
        <v>1</v>
      </c>
      <c r="Y16" s="14">
        <f t="shared" si="2"/>
        <v>1</v>
      </c>
      <c r="Z16" s="14">
        <f t="shared" si="2"/>
        <v>1</v>
      </c>
      <c r="AA16" s="14">
        <f t="shared" si="2"/>
        <v>1</v>
      </c>
      <c r="AB16" s="14">
        <f t="shared" si="2"/>
        <v>1</v>
      </c>
      <c r="AC16" s="14">
        <f t="shared" si="2"/>
        <v>1</v>
      </c>
      <c r="AD16" s="14">
        <f t="shared" si="2"/>
        <v>1</v>
      </c>
      <c r="AE16" s="14">
        <f t="shared" si="2"/>
        <v>1</v>
      </c>
      <c r="AF16" s="14">
        <f t="shared" si="2"/>
        <v>1</v>
      </c>
      <c r="AG16" s="14">
        <f t="shared" si="2"/>
        <v>1</v>
      </c>
      <c r="AI16" s="14">
        <f t="shared" ref="AI16:AR16" si="3">AI4/AI$4</f>
        <v>1</v>
      </c>
      <c r="AJ16" s="14">
        <f t="shared" si="3"/>
        <v>1</v>
      </c>
      <c r="AK16" s="14">
        <f t="shared" si="3"/>
        <v>1</v>
      </c>
      <c r="AL16" s="14">
        <f t="shared" si="3"/>
        <v>1</v>
      </c>
      <c r="AM16" s="14">
        <f t="shared" si="3"/>
        <v>1</v>
      </c>
      <c r="AN16" s="14">
        <f t="shared" si="3"/>
        <v>1</v>
      </c>
      <c r="AO16" s="14">
        <f t="shared" si="3"/>
        <v>1</v>
      </c>
      <c r="AP16" s="14">
        <f t="shared" si="3"/>
        <v>1</v>
      </c>
      <c r="AQ16" s="14">
        <f t="shared" si="3"/>
        <v>1</v>
      </c>
      <c r="AR16" s="14">
        <f t="shared" si="3"/>
        <v>1</v>
      </c>
    </row>
    <row r="17" spans="1:44" s="14" customFormat="1" x14ac:dyDescent="0.25">
      <c r="A17" s="7" t="s">
        <v>14</v>
      </c>
      <c r="B17" s="14">
        <f t="shared" ref="B17:K17" si="4">B5/B$4</f>
        <v>0.16836733550702182</v>
      </c>
      <c r="C17" s="14">
        <f t="shared" si="4"/>
        <v>0.1475441515358718</v>
      </c>
      <c r="D17" s="14">
        <f t="shared" si="4"/>
        <v>0.1225375495516533</v>
      </c>
      <c r="E17" s="14">
        <f t="shared" si="4"/>
        <v>0.10365322630677651</v>
      </c>
      <c r="F17" s="14">
        <f t="shared" si="4"/>
        <v>9.7717327627615758E-2</v>
      </c>
      <c r="G17" s="14">
        <f t="shared" si="4"/>
        <v>8.3428805472822151E-2</v>
      </c>
      <c r="H17" s="14">
        <f t="shared" si="4"/>
        <v>0.11720695814890283</v>
      </c>
      <c r="I17" s="14">
        <f t="shared" si="4"/>
        <v>9.7209714500143096E-2</v>
      </c>
      <c r="J17" s="14">
        <f t="shared" si="4"/>
        <v>8.7172032060221699E-2</v>
      </c>
      <c r="K17" s="14">
        <f t="shared" si="4"/>
        <v>7.8825801962862943E-2</v>
      </c>
      <c r="M17" s="14">
        <f t="shared" ref="M17:V17" si="5">M5/M$4</f>
        <v>0.11564796370820668</v>
      </c>
      <c r="N17" s="14">
        <f t="shared" si="5"/>
        <v>0.11138045756134543</v>
      </c>
      <c r="O17" s="14">
        <f t="shared" si="5"/>
        <v>0.10139405522785494</v>
      </c>
      <c r="P17" s="14">
        <f t="shared" si="5"/>
        <v>9.5020540719815749E-2</v>
      </c>
      <c r="Q17" s="14">
        <f t="shared" si="5"/>
        <v>0.10800721252583739</v>
      </c>
      <c r="R17" s="14">
        <f t="shared" si="5"/>
        <v>0.10775882729693241</v>
      </c>
      <c r="S17" s="14">
        <f t="shared" si="5"/>
        <v>0.12276332903576204</v>
      </c>
      <c r="T17" s="14">
        <f t="shared" si="5"/>
        <v>0.11372127271953927</v>
      </c>
      <c r="U17" s="14">
        <f t="shared" si="5"/>
        <v>0.12231395508613034</v>
      </c>
      <c r="V17" s="14">
        <f t="shared" si="5"/>
        <v>0.11659645002006346</v>
      </c>
      <c r="X17" s="14">
        <f t="shared" ref="X17:AG17" si="6">X5/X$4</f>
        <v>0.30306691411631737</v>
      </c>
      <c r="Y17" s="14">
        <f t="shared" si="6"/>
        <v>0.23737970668707997</v>
      </c>
      <c r="Z17" s="14">
        <f t="shared" si="6"/>
        <v>0.18378635672765742</v>
      </c>
      <c r="AA17" s="14">
        <f t="shared" si="6"/>
        <v>0.13858466957124696</v>
      </c>
      <c r="AB17" s="14">
        <f t="shared" si="6"/>
        <v>7.1187581740236608E-2</v>
      </c>
      <c r="AC17" s="14">
        <f t="shared" si="6"/>
        <v>3.6762520023757191E-2</v>
      </c>
      <c r="AD17" s="14">
        <f t="shared" si="6"/>
        <v>9.9573831900514539E-2</v>
      </c>
      <c r="AE17" s="14">
        <f t="shared" si="6"/>
        <v>5.5741470887447846E-2</v>
      </c>
      <c r="AF17" s="14">
        <f t="shared" si="6"/>
        <v>1.3014321106332218E-2</v>
      </c>
      <c r="AG17" s="14">
        <f t="shared" si="6"/>
        <v>-3.1187400634844504E-3</v>
      </c>
      <c r="AI17" s="14">
        <f t="shared" ref="AI17:AR17" si="7">AI5/AI$4</f>
        <v>0.14632179473198792</v>
      </c>
      <c r="AJ17" s="14">
        <f t="shared" si="7"/>
        <v>0.13249196597477303</v>
      </c>
      <c r="AK17" s="14">
        <f t="shared" si="7"/>
        <v>0.11352192847490382</v>
      </c>
      <c r="AL17" s="14">
        <f t="shared" si="7"/>
        <v>9.9811580737830544E-2</v>
      </c>
      <c r="AM17" s="14">
        <f t="shared" si="7"/>
        <v>0.10202657336762375</v>
      </c>
      <c r="AN17" s="14">
        <f t="shared" si="7"/>
        <v>9.3078361182563879E-2</v>
      </c>
      <c r="AO17" s="14">
        <f t="shared" si="7"/>
        <v>0.11960700452539641</v>
      </c>
      <c r="AP17" s="14">
        <f t="shared" si="7"/>
        <v>0.10409477006463147</v>
      </c>
      <c r="AQ17" s="14">
        <f t="shared" si="7"/>
        <v>0.10137721185861649</v>
      </c>
      <c r="AR17" s="14">
        <f t="shared" si="7"/>
        <v>9.4173925381964577E-2</v>
      </c>
    </row>
    <row r="18" spans="1:44" s="14" customFormat="1" x14ac:dyDescent="0.25">
      <c r="A18" s="7" t="s">
        <v>15</v>
      </c>
      <c r="B18" s="14">
        <f t="shared" ref="B18:K18" si="8">B6/B$4</f>
        <v>0.14021609685237801</v>
      </c>
      <c r="C18" s="14">
        <f t="shared" si="8"/>
        <v>0.11943929105357076</v>
      </c>
      <c r="D18" s="14">
        <f t="shared" si="8"/>
        <v>9.9336958469477682E-2</v>
      </c>
      <c r="E18" s="14">
        <f t="shared" si="8"/>
        <v>8.4733391194452751E-2</v>
      </c>
      <c r="F18" s="14">
        <f t="shared" si="8"/>
        <v>8.0071415858334924E-2</v>
      </c>
      <c r="G18" s="14">
        <f t="shared" si="8"/>
        <v>6.9295623947089699E-2</v>
      </c>
      <c r="H18" s="14">
        <f t="shared" si="8"/>
        <v>0.10042377548895075</v>
      </c>
      <c r="I18" s="14">
        <f t="shared" si="8"/>
        <v>8.0222787026487788E-2</v>
      </c>
      <c r="J18" s="14">
        <f t="shared" si="8"/>
        <v>7.1876605598395815E-2</v>
      </c>
      <c r="K18" s="14">
        <f t="shared" si="8"/>
        <v>6.4947766266590892E-2</v>
      </c>
      <c r="M18" s="14">
        <f t="shared" ref="M18:V18" si="9">M6/M$4</f>
        <v>0.10104021579170083</v>
      </c>
      <c r="N18" s="14">
        <f t="shared" si="9"/>
        <v>9.7559673373956143E-2</v>
      </c>
      <c r="O18" s="14">
        <f t="shared" si="9"/>
        <v>9.0276437623449404E-2</v>
      </c>
      <c r="P18" s="14">
        <f t="shared" si="9"/>
        <v>8.3906340176213665E-2</v>
      </c>
      <c r="Q18" s="14">
        <f t="shared" si="9"/>
        <v>9.5946211217118327E-2</v>
      </c>
      <c r="R18" s="14">
        <f t="shared" si="9"/>
        <v>9.7949712462017849E-2</v>
      </c>
      <c r="S18" s="14">
        <f t="shared" si="9"/>
        <v>0.11238328345724168</v>
      </c>
      <c r="T18" s="14">
        <f t="shared" si="9"/>
        <v>0.10318996147560942</v>
      </c>
      <c r="U18" s="14">
        <f t="shared" si="9"/>
        <v>0.11060841785172316</v>
      </c>
      <c r="V18" s="14">
        <f t="shared" si="9"/>
        <v>0.10566206719888883</v>
      </c>
      <c r="X18" s="14">
        <f t="shared" ref="X18:AG18" si="10">X6/X$4</f>
        <v>0.24031164978610431</v>
      </c>
      <c r="Y18" s="14">
        <f t="shared" si="10"/>
        <v>0.17379124973702029</v>
      </c>
      <c r="Z18" s="14">
        <f t="shared" si="10"/>
        <v>0.12558361787751712</v>
      </c>
      <c r="AA18" s="14">
        <f t="shared" si="10"/>
        <v>8.8079984259776256E-2</v>
      </c>
      <c r="AB18" s="14">
        <f t="shared" si="10"/>
        <v>3.9142455908991236E-2</v>
      </c>
      <c r="AC18" s="14">
        <f t="shared" si="10"/>
        <v>1.433554690370175E-2</v>
      </c>
      <c r="AD18" s="14">
        <f t="shared" si="10"/>
        <v>6.2470313028009046E-2</v>
      </c>
      <c r="AE18" s="14">
        <f t="shared" si="10"/>
        <v>2.2541472368211121E-2</v>
      </c>
      <c r="AF18" s="14">
        <f t="shared" si="10"/>
        <v>-9.8566147403138429E-3</v>
      </c>
      <c r="AG18" s="14">
        <f t="shared" si="10"/>
        <v>-2.3383118042502038E-2</v>
      </c>
      <c r="AI18" s="14">
        <f t="shared" ref="AI18:AR18" si="11">AI6/AI$4</f>
        <v>0.12383400704643598</v>
      </c>
      <c r="AJ18" s="14">
        <f t="shared" si="11"/>
        <v>0.11033247620353248</v>
      </c>
      <c r="AK18" s="14">
        <f t="shared" si="11"/>
        <v>9.547353734074604E-2</v>
      </c>
      <c r="AL18" s="14">
        <f t="shared" si="11"/>
        <v>8.4365343864626505E-2</v>
      </c>
      <c r="AM18" s="14">
        <f t="shared" si="11"/>
        <v>8.6719536313516962E-2</v>
      </c>
      <c r="AN18" s="14">
        <f t="shared" si="11"/>
        <v>8.0660152324235179E-2</v>
      </c>
      <c r="AO18" s="14">
        <f t="shared" si="11"/>
        <v>0.10558962462832808</v>
      </c>
      <c r="AP18" s="14">
        <f t="shared" si="11"/>
        <v>8.979973125793797E-2</v>
      </c>
      <c r="AQ18" s="14">
        <f t="shared" si="11"/>
        <v>8.753290182813124E-2</v>
      </c>
      <c r="AR18" s="14">
        <f t="shared" si="11"/>
        <v>8.149204463547173E-2</v>
      </c>
    </row>
    <row r="19" spans="1:44" s="14" customFormat="1" x14ac:dyDescent="0.25">
      <c r="A19" s="7" t="s">
        <v>20</v>
      </c>
      <c r="B19" s="14">
        <f t="shared" ref="B19:K19" si="12">B7/B$4</f>
        <v>0.33248625446911273</v>
      </c>
      <c r="C19" s="14">
        <f t="shared" si="12"/>
        <v>0.36709958933472586</v>
      </c>
      <c r="D19" s="14">
        <f t="shared" si="12"/>
        <v>0.43386159734154939</v>
      </c>
      <c r="E19" s="14">
        <f t="shared" si="12"/>
        <v>0.50116137904957714</v>
      </c>
      <c r="F19" s="14">
        <f t="shared" si="12"/>
        <v>0.52091309292872956</v>
      </c>
      <c r="G19" s="14">
        <f t="shared" si="12"/>
        <v>0.58952163069341512</v>
      </c>
      <c r="H19" s="14">
        <f t="shared" si="12"/>
        <v>0.52544775795160659</v>
      </c>
      <c r="I19" s="14">
        <f t="shared" si="12"/>
        <v>0.55129426290889694</v>
      </c>
      <c r="J19" s="14">
        <f t="shared" si="12"/>
        <v>0.52487851267061147</v>
      </c>
      <c r="K19" s="14">
        <f t="shared" si="12"/>
        <v>0.51297722803959189</v>
      </c>
      <c r="M19" s="14">
        <f t="shared" ref="M19:V19" si="13">M7/M$4</f>
        <v>0.10254334705150481</v>
      </c>
      <c r="N19" s="14">
        <f t="shared" si="13"/>
        <v>5.63537650046982E-2</v>
      </c>
      <c r="O19" s="14">
        <f t="shared" si="13"/>
        <v>0.10665264869938351</v>
      </c>
      <c r="P19" s="14">
        <f t="shared" si="13"/>
        <v>0.14878523399781002</v>
      </c>
      <c r="Q19" s="14">
        <f t="shared" si="13"/>
        <v>0.10060217982267015</v>
      </c>
      <c r="R19" s="14">
        <f t="shared" si="13"/>
        <v>0.11423142638109815</v>
      </c>
      <c r="S19" s="14">
        <f t="shared" si="13"/>
        <v>9.7473121870688725E-2</v>
      </c>
      <c r="T19" s="14">
        <f t="shared" si="13"/>
        <v>0.11346245454095791</v>
      </c>
      <c r="U19" s="14">
        <f t="shared" si="13"/>
        <v>0.11959891889756048</v>
      </c>
      <c r="V19" s="14">
        <f t="shared" si="13"/>
        <v>0.12953805933455959</v>
      </c>
      <c r="X19" s="14">
        <f t="shared" ref="X19:AG19" si="14">X7/X$4</f>
        <v>0.919997290289994</v>
      </c>
      <c r="Y19" s="14">
        <f t="shared" si="14"/>
        <v>1.1390346593326039</v>
      </c>
      <c r="Z19" s="14">
        <f t="shared" si="14"/>
        <v>1.3817256303500116</v>
      </c>
      <c r="AA19" s="14">
        <f t="shared" si="14"/>
        <v>1.927022102764659</v>
      </c>
      <c r="AB19" s="14">
        <f t="shared" si="14"/>
        <v>1.6045735836620327</v>
      </c>
      <c r="AC19" s="14">
        <f t="shared" si="14"/>
        <v>1.501153708376276</v>
      </c>
      <c r="AD19" s="14">
        <f t="shared" si="14"/>
        <v>1.8836239745483769</v>
      </c>
      <c r="AE19" s="14">
        <f t="shared" si="14"/>
        <v>1.6508946670343261</v>
      </c>
      <c r="AF19" s="14">
        <f t="shared" si="14"/>
        <v>1.380113638772666</v>
      </c>
      <c r="AG19" s="14">
        <f t="shared" si="14"/>
        <v>1.3448598853589242</v>
      </c>
      <c r="AI19" s="14">
        <f t="shared" ref="AI19:AR19" si="15">AI7/AI$4</f>
        <v>0.23633154760444075</v>
      </c>
      <c r="AJ19" s="14">
        <f t="shared" si="15"/>
        <v>0.23775982074120403</v>
      </c>
      <c r="AK19" s="14">
        <f t="shared" si="15"/>
        <v>0.29433915849098818</v>
      </c>
      <c r="AL19" s="14">
        <f t="shared" si="15"/>
        <v>0.34434989291308649</v>
      </c>
      <c r="AM19" s="14">
        <f t="shared" si="15"/>
        <v>0.34489333860726168</v>
      </c>
      <c r="AN19" s="14">
        <f t="shared" si="15"/>
        <v>0.40101627965171055</v>
      </c>
      <c r="AO19" s="14">
        <f t="shared" si="15"/>
        <v>0.34058627273534842</v>
      </c>
      <c r="AP19" s="14">
        <f t="shared" si="15"/>
        <v>0.36872540487267907</v>
      </c>
      <c r="AQ19" s="14">
        <f t="shared" si="15"/>
        <v>0.36105510739133423</v>
      </c>
      <c r="AR19" s="14">
        <f t="shared" si="15"/>
        <v>0.35716651290200385</v>
      </c>
    </row>
    <row r="20" spans="1:44" s="14" customFormat="1" x14ac:dyDescent="0.25">
      <c r="A20" s="7" t="s">
        <v>16</v>
      </c>
      <c r="B20" s="14">
        <f t="shared" ref="B20:K20" si="16">B8/B$4</f>
        <v>0.18600429478090252</v>
      </c>
      <c r="C20" s="14">
        <f t="shared" si="16"/>
        <v>0.19851348772401617</v>
      </c>
      <c r="D20" s="14">
        <f t="shared" si="16"/>
        <v>0.25897714931613836</v>
      </c>
      <c r="E20" s="14">
        <f t="shared" si="16"/>
        <v>0.29726110810434492</v>
      </c>
      <c r="F20" s="14">
        <f t="shared" si="16"/>
        <v>0.31068378413090636</v>
      </c>
      <c r="G20" s="14">
        <f t="shared" si="16"/>
        <v>0.38790373117888449</v>
      </c>
      <c r="H20" s="14">
        <f t="shared" si="16"/>
        <v>0.33401789393619136</v>
      </c>
      <c r="I20" s="14">
        <f t="shared" si="16"/>
        <v>0.32865603561341089</v>
      </c>
      <c r="J20" s="14">
        <f t="shared" si="16"/>
        <v>0.31129805330279575</v>
      </c>
      <c r="K20" s="14">
        <f t="shared" si="16"/>
        <v>0.34263648386928058</v>
      </c>
      <c r="M20" s="14">
        <f t="shared" ref="M20:V20" si="17">M8/M$4</f>
        <v>8.3748610413555885E-2</v>
      </c>
      <c r="N20" s="14">
        <f t="shared" si="17"/>
        <v>3.4709474242209062E-2</v>
      </c>
      <c r="O20" s="14">
        <f t="shared" si="17"/>
        <v>8.6996799374917305E-2</v>
      </c>
      <c r="P20" s="14">
        <f t="shared" si="17"/>
        <v>0.12899179930151469</v>
      </c>
      <c r="Q20" s="14">
        <f t="shared" si="17"/>
        <v>7.3382144968422172E-2</v>
      </c>
      <c r="R20" s="14">
        <f t="shared" si="17"/>
        <v>8.9653207785023475E-2</v>
      </c>
      <c r="S20" s="14">
        <f t="shared" si="17"/>
        <v>7.7477629897442377E-2</v>
      </c>
      <c r="T20" s="14">
        <f t="shared" si="17"/>
        <v>8.9472432120612636E-2</v>
      </c>
      <c r="U20" s="14">
        <f t="shared" si="17"/>
        <v>9.3490705487569825E-2</v>
      </c>
      <c r="V20" s="14">
        <f t="shared" si="17"/>
        <v>0.10856892622859067</v>
      </c>
      <c r="X20" s="14">
        <f t="shared" ref="X20:AG20" si="18">X8/X$4</f>
        <v>0.44727064004862599</v>
      </c>
      <c r="Y20" s="14">
        <f t="shared" si="18"/>
        <v>0.60542502993260927</v>
      </c>
      <c r="Z20" s="14">
        <f t="shared" si="18"/>
        <v>0.75717253416107966</v>
      </c>
      <c r="AA20" s="14">
        <f t="shared" si="18"/>
        <v>0.97814885206156554</v>
      </c>
      <c r="AB20" s="14">
        <f t="shared" si="18"/>
        <v>0.9225032794808774</v>
      </c>
      <c r="AC20" s="14">
        <f t="shared" si="18"/>
        <v>0.95996421516243835</v>
      </c>
      <c r="AD20" s="14">
        <f t="shared" si="18"/>
        <v>1.1481476479971466</v>
      </c>
      <c r="AE20" s="14">
        <f t="shared" si="18"/>
        <v>0.92935790796306839</v>
      </c>
      <c r="AF20" s="14">
        <f t="shared" si="18"/>
        <v>0.7709227110372785</v>
      </c>
      <c r="AG20" s="14">
        <f t="shared" si="18"/>
        <v>0.850452997502953</v>
      </c>
      <c r="AI20" s="14">
        <f t="shared" ref="AI20:AR20" si="19">AI8/AI$4</f>
        <v>0.14324426592847217</v>
      </c>
      <c r="AJ20" s="14">
        <f t="shared" si="19"/>
        <v>0.13033437946373566</v>
      </c>
      <c r="AK20" s="14">
        <f t="shared" si="19"/>
        <v>0.18564444262292049</v>
      </c>
      <c r="AL20" s="14">
        <f t="shared" si="19"/>
        <v>0.22237930706569781</v>
      </c>
      <c r="AM20" s="14">
        <f t="shared" si="19"/>
        <v>0.21130550266591361</v>
      </c>
      <c r="AN20" s="14">
        <f t="shared" si="19"/>
        <v>0.26961427538823229</v>
      </c>
      <c r="AO20" s="14">
        <f t="shared" si="19"/>
        <v>0.22320662095456645</v>
      </c>
      <c r="AP20" s="14">
        <f t="shared" si="19"/>
        <v>0.22892030030116281</v>
      </c>
      <c r="AQ20" s="14">
        <f t="shared" si="19"/>
        <v>0.22325527502780698</v>
      </c>
      <c r="AR20" s="14">
        <f t="shared" si="19"/>
        <v>0.24752300427961477</v>
      </c>
    </row>
    <row r="21" spans="1:44" s="14" customFormat="1" x14ac:dyDescent="0.25">
      <c r="A21" s="7" t="s">
        <v>21</v>
      </c>
      <c r="B21" s="14">
        <f t="shared" ref="B21:K21" si="20">B9/B$4</f>
        <v>0.44521582542029492</v>
      </c>
      <c r="C21" s="14">
        <f t="shared" si="20"/>
        <v>0.42105726624439338</v>
      </c>
      <c r="D21" s="14">
        <f t="shared" si="20"/>
        <v>0.37983926300955084</v>
      </c>
      <c r="E21" s="14">
        <f t="shared" si="20"/>
        <v>0.34272550066174523</v>
      </c>
      <c r="F21" s="14">
        <f t="shared" si="20"/>
        <v>0.32353028263703737</v>
      </c>
      <c r="G21" s="14">
        <f t="shared" si="20"/>
        <v>0.27898195600655834</v>
      </c>
      <c r="H21" s="14">
        <f t="shared" si="20"/>
        <v>0.3027918701706801</v>
      </c>
      <c r="I21" s="14">
        <f t="shared" si="20"/>
        <v>0.28205447981239257</v>
      </c>
      <c r="J21" s="14">
        <f t="shared" si="20"/>
        <v>0.25316315750107576</v>
      </c>
      <c r="K21" s="14">
        <f t="shared" si="20"/>
        <v>0.20650011150068051</v>
      </c>
      <c r="M21" s="14">
        <f t="shared" ref="M21:V21" si="21">M9/M$4</f>
        <v>0.74285093774317579</v>
      </c>
      <c r="N21" s="14">
        <f t="shared" si="21"/>
        <v>0.78111979151662914</v>
      </c>
      <c r="O21" s="14">
        <f t="shared" si="21"/>
        <v>0.73860491358538616</v>
      </c>
      <c r="P21" s="14">
        <f t="shared" si="21"/>
        <v>0.70221426335707093</v>
      </c>
      <c r="Q21" s="14">
        <f t="shared" si="21"/>
        <v>0.73693186270095112</v>
      </c>
      <c r="R21" s="14">
        <f t="shared" si="21"/>
        <v>0.7164189908196692</v>
      </c>
      <c r="S21" s="14">
        <f t="shared" si="21"/>
        <v>0.71451364767092862</v>
      </c>
      <c r="T21" s="14">
        <f t="shared" si="21"/>
        <v>0.69882111561487359</v>
      </c>
      <c r="U21" s="14">
        <f t="shared" si="21"/>
        <v>0.68236016311584113</v>
      </c>
      <c r="V21" s="14">
        <f t="shared" si="21"/>
        <v>0.66841897541617123</v>
      </c>
      <c r="X21" s="14">
        <f t="shared" ref="X21:AG21" si="22">X9/X$4</f>
        <v>-0.31525082737323168</v>
      </c>
      <c r="Y21" s="14">
        <f t="shared" si="22"/>
        <v>-0.47338722467962485</v>
      </c>
      <c r="Z21" s="14">
        <f t="shared" si="22"/>
        <v>-0.65943872089303834</v>
      </c>
      <c r="AA21" s="14">
        <f t="shared" si="22"/>
        <v>-1.1119158379819185</v>
      </c>
      <c r="AB21" s="14">
        <f t="shared" si="22"/>
        <v>-0.74231632080088128</v>
      </c>
      <c r="AC21" s="14">
        <f t="shared" si="22"/>
        <v>-0.56004571442290341</v>
      </c>
      <c r="AD21" s="14">
        <f t="shared" si="22"/>
        <v>-1.0038059487478639</v>
      </c>
      <c r="AE21" s="14">
        <f t="shared" si="22"/>
        <v>-0.76464142577444738</v>
      </c>
      <c r="AF21" s="14">
        <f t="shared" si="22"/>
        <v>-0.65254332478758637</v>
      </c>
      <c r="AG21" s="14">
        <f t="shared" si="22"/>
        <v>-0.79564657392452776</v>
      </c>
      <c r="AI21" s="14">
        <f t="shared" ref="AI21:AR21" si="23">AI9/AI$4</f>
        <v>0.5696772289027876</v>
      </c>
      <c r="AJ21" s="14">
        <f t="shared" si="23"/>
        <v>0.57092381327947106</v>
      </c>
      <c r="AK21" s="14">
        <f t="shared" si="23"/>
        <v>0.53281753194708426</v>
      </c>
      <c r="AL21" s="14">
        <f t="shared" si="23"/>
        <v>0.50270218443907844</v>
      </c>
      <c r="AM21" s="14">
        <f t="shared" si="23"/>
        <v>0.49665651440964675</v>
      </c>
      <c r="AN21" s="14">
        <f t="shared" si="23"/>
        <v>0.45247432142443078</v>
      </c>
      <c r="AO21" s="14">
        <f t="shared" si="23"/>
        <v>0.48063301510755707</v>
      </c>
      <c r="AP21" s="14">
        <f t="shared" si="23"/>
        <v>0.45583949796738454</v>
      </c>
      <c r="AQ21" s="14">
        <f t="shared" si="23"/>
        <v>0.42665453499898554</v>
      </c>
      <c r="AR21" s="14">
        <f t="shared" si="23"/>
        <v>0.39420109355027544</v>
      </c>
    </row>
    <row r="22" spans="1:44" s="14" customFormat="1" x14ac:dyDescent="0.25">
      <c r="A22" s="7" t="s">
        <v>18</v>
      </c>
      <c r="B22" s="14">
        <f t="shared" ref="B22:K22" si="24">B10/B$4</f>
        <v>0.12881948137666396</v>
      </c>
      <c r="C22" s="14">
        <f t="shared" si="24"/>
        <v>0.11458887714556724</v>
      </c>
      <c r="D22" s="14">
        <f t="shared" si="24"/>
        <v>0.10115367569792753</v>
      </c>
      <c r="E22" s="14">
        <f t="shared" si="24"/>
        <v>0.10188705443398344</v>
      </c>
      <c r="F22" s="14">
        <f t="shared" si="24"/>
        <v>0.104009675065591</v>
      </c>
      <c r="G22" s="14">
        <f t="shared" si="24"/>
        <v>9.1465701736303126E-2</v>
      </c>
      <c r="H22" s="14">
        <f t="shared" si="24"/>
        <v>0.10647093507887509</v>
      </c>
      <c r="I22" s="14">
        <f t="shared" si="24"/>
        <v>9.2879525017615427E-2</v>
      </c>
      <c r="J22" s="14">
        <f t="shared" si="24"/>
        <v>8.0575928679827671E-2</v>
      </c>
      <c r="K22" s="14">
        <f t="shared" si="24"/>
        <v>6.8358825111307989E-2</v>
      </c>
      <c r="M22" s="14">
        <f t="shared" ref="M22:V22" si="25">M10/M$4</f>
        <v>0.4096247219524406</v>
      </c>
      <c r="N22" s="14">
        <f t="shared" si="25"/>
        <v>0.44203004520814876</v>
      </c>
      <c r="O22" s="14">
        <f t="shared" si="25"/>
        <v>0.42874334499057559</v>
      </c>
      <c r="P22" s="14">
        <f t="shared" si="25"/>
        <v>0.39374182943553127</v>
      </c>
      <c r="Q22" s="14">
        <f t="shared" si="25"/>
        <v>0.40498299137043592</v>
      </c>
      <c r="R22" s="14">
        <f t="shared" si="25"/>
        <v>0.39724545409676665</v>
      </c>
      <c r="S22" s="14">
        <f t="shared" si="25"/>
        <v>0.3668905634793751</v>
      </c>
      <c r="T22" s="14">
        <f t="shared" si="25"/>
        <v>0.35819071961689264</v>
      </c>
      <c r="U22" s="14">
        <f t="shared" si="25"/>
        <v>0.35331902258881198</v>
      </c>
      <c r="V22" s="14">
        <f t="shared" si="25"/>
        <v>0.33694508264585343</v>
      </c>
      <c r="X22" s="14">
        <f t="shared" ref="X22:AG22" si="26">X10/X$4</f>
        <v>-0.58864634354215761</v>
      </c>
      <c r="Y22" s="14">
        <f t="shared" si="26"/>
        <v>-0.69881970697149076</v>
      </c>
      <c r="Z22" s="14">
        <f t="shared" si="26"/>
        <v>-0.84781323488375882</v>
      </c>
      <c r="AA22" s="14">
        <f t="shared" si="26"/>
        <v>-1.0790789858247125</v>
      </c>
      <c r="AB22" s="14">
        <f t="shared" si="26"/>
        <v>-0.67197039462686026</v>
      </c>
      <c r="AC22" s="14">
        <f t="shared" si="26"/>
        <v>-0.49503624681752306</v>
      </c>
      <c r="AD22" s="14">
        <f t="shared" si="26"/>
        <v>-0.71996997008180841</v>
      </c>
      <c r="AE22" s="14">
        <f t="shared" si="26"/>
        <v>-0.57344094605058127</v>
      </c>
      <c r="AF22" s="14">
        <f t="shared" si="26"/>
        <v>-0.49497605542360984</v>
      </c>
      <c r="AG22" s="14">
        <f t="shared" si="26"/>
        <v>-0.51434703248763636</v>
      </c>
      <c r="AI22" s="14">
        <f t="shared" ref="AI22:AR22" si="27">AI10/AI$4</f>
        <v>0.24624317535731996</v>
      </c>
      <c r="AJ22" s="14">
        <f t="shared" si="27"/>
        <v>0.25087764304134874</v>
      </c>
      <c r="AK22" s="14">
        <f t="shared" si="27"/>
        <v>0.24083845446583058</v>
      </c>
      <c r="AL22" s="14">
        <f t="shared" si="27"/>
        <v>0.23176582644138011</v>
      </c>
      <c r="AM22" s="14">
        <f t="shared" si="27"/>
        <v>0.2300526769039187</v>
      </c>
      <c r="AN22" s="14">
        <f t="shared" si="27"/>
        <v>0.21274133299732151</v>
      </c>
      <c r="AO22" s="14">
        <f t="shared" si="27"/>
        <v>0.21895787992782234</v>
      </c>
      <c r="AP22" s="14">
        <f t="shared" si="27"/>
        <v>0.20351004773539272</v>
      </c>
      <c r="AQ22" s="14">
        <f t="shared" si="27"/>
        <v>0.1908250088138658</v>
      </c>
      <c r="AR22" s="14">
        <f t="shared" si="27"/>
        <v>0.17749899721192813</v>
      </c>
    </row>
    <row r="23" spans="1:44" s="14" customFormat="1" x14ac:dyDescent="0.25">
      <c r="A23" s="7" t="s">
        <v>22</v>
      </c>
      <c r="B23" s="14">
        <f t="shared" ref="B23:K23" si="28">B11/B$4</f>
        <v>7.9019625344714916E-3</v>
      </c>
      <c r="C23" s="14">
        <f t="shared" si="28"/>
        <v>7.3937411808238816E-3</v>
      </c>
      <c r="D23" s="14">
        <f t="shared" si="28"/>
        <v>5.3993729538412772E-3</v>
      </c>
      <c r="E23" s="14">
        <f t="shared" si="28"/>
        <v>4.6811657393632279E-3</v>
      </c>
      <c r="F23" s="14">
        <f t="shared" si="28"/>
        <v>4.1869710068882706E-3</v>
      </c>
      <c r="G23" s="14">
        <f t="shared" si="28"/>
        <v>3.2767029071638617E-3</v>
      </c>
      <c r="H23" s="14">
        <f t="shared" si="28"/>
        <v>4.0129038996635337E-3</v>
      </c>
      <c r="I23" s="14">
        <f t="shared" si="28"/>
        <v>2.911098720548286E-3</v>
      </c>
      <c r="J23" s="14">
        <f t="shared" si="28"/>
        <v>2.4092659782781441E-3</v>
      </c>
      <c r="K23" s="14">
        <f t="shared" si="28"/>
        <v>1.8354922783881315E-3</v>
      </c>
      <c r="M23" s="14">
        <f t="shared" ref="M23:V23" si="29">M11/M$4</f>
        <v>3.2608455317432242E-2</v>
      </c>
      <c r="N23" s="14">
        <f t="shared" si="29"/>
        <v>2.9593134139771205E-2</v>
      </c>
      <c r="O23" s="14">
        <f t="shared" si="29"/>
        <v>2.4279830506350342E-2</v>
      </c>
      <c r="P23" s="14">
        <f t="shared" si="29"/>
        <v>2.1666554433077564E-2</v>
      </c>
      <c r="Q23" s="14">
        <f t="shared" si="29"/>
        <v>2.2068971128923847E-2</v>
      </c>
      <c r="R23" s="14">
        <f t="shared" si="29"/>
        <v>2.0983884655804599E-2</v>
      </c>
      <c r="S23" s="14">
        <f t="shared" si="29"/>
        <v>2.312941380160654E-2</v>
      </c>
      <c r="T23" s="14">
        <f t="shared" si="29"/>
        <v>2.2869723284011063E-2</v>
      </c>
      <c r="U23" s="14">
        <f t="shared" si="29"/>
        <v>2.2937610718794407E-2</v>
      </c>
      <c r="V23" s="14">
        <f t="shared" si="29"/>
        <v>2.2903091951504528E-2</v>
      </c>
      <c r="X23" s="14">
        <f t="shared" ref="X23:AG23" si="30">X11/X$4</f>
        <v>-5.5223868696567743E-2</v>
      </c>
      <c r="Y23" s="14">
        <f t="shared" si="30"/>
        <v>-4.7752582972113378E-2</v>
      </c>
      <c r="Z23" s="14">
        <f t="shared" si="30"/>
        <v>-4.9293833680728552E-2</v>
      </c>
      <c r="AA23" s="14">
        <f t="shared" si="30"/>
        <v>-6.4048795001434192E-2</v>
      </c>
      <c r="AB23" s="14">
        <f t="shared" si="30"/>
        <v>-4.1917035392413315E-2</v>
      </c>
      <c r="AC23" s="14">
        <f t="shared" si="30"/>
        <v>-3.068662042868606E-2</v>
      </c>
      <c r="AD23" s="14">
        <f t="shared" si="30"/>
        <v>-5.665328260828334E-2</v>
      </c>
      <c r="AE23" s="14">
        <f t="shared" si="30"/>
        <v>-4.7214340355198989E-2</v>
      </c>
      <c r="AF23" s="14">
        <f t="shared" si="30"/>
        <v>-4.091036267456051E-2</v>
      </c>
      <c r="AG23" s="14">
        <f t="shared" si="30"/>
        <v>-4.3871290517435171E-2</v>
      </c>
      <c r="AI23" s="14">
        <f t="shared" ref="AI23:AR23" si="31">AI11/AI$4</f>
        <v>1.823342088593622E-2</v>
      </c>
      <c r="AJ23" s="14">
        <f t="shared" si="31"/>
        <v>1.6633654072388523E-2</v>
      </c>
      <c r="AK23" s="14">
        <f t="shared" si="31"/>
        <v>1.3450031394791694E-2</v>
      </c>
      <c r="AL23" s="14">
        <f t="shared" si="31"/>
        <v>1.2239861414622398E-2</v>
      </c>
      <c r="AM23" s="14">
        <f t="shared" si="31"/>
        <v>1.1675677985721613E-2</v>
      </c>
      <c r="AN23" s="14">
        <f t="shared" si="31"/>
        <v>1.0299567004092366E-2</v>
      </c>
      <c r="AO23" s="14">
        <f t="shared" si="31"/>
        <v>1.2270183922109369E-2</v>
      </c>
      <c r="AP23" s="14">
        <f t="shared" si="31"/>
        <v>1.1233525791591191E-2</v>
      </c>
      <c r="AQ23" s="14">
        <f t="shared" si="31"/>
        <v>1.0707298723597035E-2</v>
      </c>
      <c r="AR23" s="14">
        <f t="shared" si="31"/>
        <v>1.0396322885200374E-2</v>
      </c>
    </row>
    <row r="24" spans="1:44" s="14" customFormat="1" x14ac:dyDescent="0.25">
      <c r="A24" s="7" t="s">
        <v>19</v>
      </c>
      <c r="B24" s="14">
        <f t="shared" ref="B24:K24" si="32">B12/B$4</f>
        <v>3.9771589499839777E-2</v>
      </c>
      <c r="C24" s="14">
        <f t="shared" si="32"/>
        <v>3.3910855200389889E-2</v>
      </c>
      <c r="D24" s="14">
        <f t="shared" si="32"/>
        <v>2.3802033841874626E-2</v>
      </c>
      <c r="E24" s="14">
        <f t="shared" si="32"/>
        <v>2.0398517115102138E-2</v>
      </c>
      <c r="F24" s="14">
        <f t="shared" si="32"/>
        <v>1.7963142850088772E-2</v>
      </c>
      <c r="G24" s="14">
        <f t="shared" si="32"/>
        <v>1.3012852433811308E-2</v>
      </c>
      <c r="H24" s="14">
        <f t="shared" si="32"/>
        <v>1.651384473822844E-2</v>
      </c>
      <c r="I24" s="14">
        <f t="shared" si="32"/>
        <v>1.1113258497025455E-2</v>
      </c>
      <c r="J24" s="14">
        <f t="shared" si="32"/>
        <v>9.6688113367455284E-3</v>
      </c>
      <c r="K24" s="14">
        <f t="shared" si="32"/>
        <v>8.9155088289905454E-3</v>
      </c>
      <c r="M24" s="14">
        <f t="shared" ref="M24:V24" si="33">M12/M$4</f>
        <v>2.1042246987803482E-2</v>
      </c>
      <c r="N24" s="14">
        <f t="shared" si="33"/>
        <v>2.0631710741927961E-2</v>
      </c>
      <c r="O24" s="14">
        <f t="shared" si="33"/>
        <v>1.803924374065188E-2</v>
      </c>
      <c r="P24" s="14">
        <f t="shared" si="33"/>
        <v>2.1214423762582289E-2</v>
      </c>
      <c r="Q24" s="14">
        <f t="shared" si="33"/>
        <v>2.1532415192505348E-2</v>
      </c>
      <c r="R24" s="14">
        <f t="shared" si="33"/>
        <v>1.6810917962071844E-2</v>
      </c>
      <c r="S24" s="14">
        <f t="shared" si="33"/>
        <v>2.0299678124636133E-2</v>
      </c>
      <c r="T24" s="14">
        <f t="shared" si="33"/>
        <v>2.0545763788736422E-2</v>
      </c>
      <c r="U24" s="14">
        <f t="shared" si="33"/>
        <v>2.0550346262369366E-2</v>
      </c>
      <c r="V24" s="14">
        <f t="shared" si="33"/>
        <v>1.9449167662384935E-2</v>
      </c>
      <c r="X24" s="14">
        <f t="shared" ref="X24:AG24" si="34">X12/X$4</f>
        <v>8.7625622238089396E-2</v>
      </c>
      <c r="Y24" s="14">
        <f t="shared" si="34"/>
        <v>6.6898063730561647E-2</v>
      </c>
      <c r="Z24" s="14">
        <f t="shared" si="34"/>
        <v>4.0495774918925136E-2</v>
      </c>
      <c r="AA24" s="14">
        <f t="shared" si="34"/>
        <v>1.7097018817908712E-2</v>
      </c>
      <c r="AB24" s="14">
        <f t="shared" si="34"/>
        <v>8.7607184125202235E-3</v>
      </c>
      <c r="AC24" s="14">
        <f t="shared" si="34"/>
        <v>5.7279592521529508E-3</v>
      </c>
      <c r="AD24" s="14">
        <f t="shared" si="34"/>
        <v>4.4995139066116773E-3</v>
      </c>
      <c r="AE24" s="14">
        <f t="shared" si="34"/>
        <v>-1.2576172998011937E-2</v>
      </c>
      <c r="AF24" s="14">
        <f t="shared" si="34"/>
        <v>-1.3293782974161601E-2</v>
      </c>
      <c r="AG24" s="14">
        <f t="shared" si="34"/>
        <v>-1.3937576658372124E-2</v>
      </c>
      <c r="AI24" s="14">
        <f t="shared" ref="AI24:AR24" si="35">AI12/AI$4</f>
        <v>3.1939582593263696E-2</v>
      </c>
      <c r="AJ24" s="14">
        <f t="shared" si="35"/>
        <v>2.8383760910127381E-2</v>
      </c>
      <c r="AK24" s="14">
        <f t="shared" si="35"/>
        <v>2.1344770576786597E-2</v>
      </c>
      <c r="AL24" s="14">
        <f t="shared" si="35"/>
        <v>2.0761605070222389E-2</v>
      </c>
      <c r="AM24" s="14">
        <f t="shared" si="35"/>
        <v>1.9457899282120893E-2</v>
      </c>
      <c r="AN24" s="14">
        <f t="shared" si="35"/>
        <v>1.451920722334467E-2</v>
      </c>
      <c r="AO24" s="14">
        <f t="shared" si="35"/>
        <v>1.8149116372550945E-2</v>
      </c>
      <c r="AP24" s="14">
        <f t="shared" si="35"/>
        <v>1.504646226754976E-2</v>
      </c>
      <c r="AQ24" s="14">
        <f t="shared" si="35"/>
        <v>1.4067379963369583E-2</v>
      </c>
      <c r="AR24" s="14">
        <f t="shared" si="35"/>
        <v>1.3195866835684222E-2</v>
      </c>
    </row>
    <row r="26" spans="1:44" x14ac:dyDescent="0.25">
      <c r="B26" t="s">
        <v>1</v>
      </c>
      <c r="D26" t="s">
        <v>2</v>
      </c>
      <c r="F26" t="s">
        <v>4</v>
      </c>
    </row>
    <row r="27" spans="1:44" x14ac:dyDescent="0.25">
      <c r="B27" t="s">
        <v>60</v>
      </c>
      <c r="C27" t="s">
        <v>61</v>
      </c>
      <c r="D27" t="s">
        <v>60</v>
      </c>
      <c r="E27" t="s">
        <v>61</v>
      </c>
      <c r="F27" t="s">
        <v>60</v>
      </c>
      <c r="G27" t="s">
        <v>61</v>
      </c>
    </row>
    <row r="28" spans="1:44" ht="15.75" thickBot="1" x14ac:dyDescent="0.3">
      <c r="A28" s="7" t="s">
        <v>67</v>
      </c>
      <c r="B28" s="15">
        <f t="shared" ref="B28:B36" si="36">(K4-B4)/B4</f>
        <v>2.6955392290363309</v>
      </c>
      <c r="C28" s="14">
        <f t="shared" ref="C28:C36" si="37">(K4/B4)^(1/(K$3-B$3))-1</f>
        <v>0.15631274624321234</v>
      </c>
      <c r="D28" s="15">
        <f t="shared" ref="D28:D36" si="38">(V4-M4)/M4</f>
        <v>2.5196206252047877</v>
      </c>
      <c r="E28" s="14">
        <f t="shared" ref="E28:E36" si="39">(V4/M4)^(1/(V$3-M$3))-1</f>
        <v>0.15006334444661862</v>
      </c>
      <c r="F28" s="15">
        <f t="shared" ref="F28:F36" si="40">(AR4-AI4)/AI4</f>
        <v>2.6219757433283597</v>
      </c>
      <c r="G28" s="14">
        <f t="shared" ref="G28:G36" si="41">(AR4/AI4)^(1/(AR$3-AI$3))-1</f>
        <v>0.15373232223518252</v>
      </c>
      <c r="L28" t="s">
        <v>87</v>
      </c>
      <c r="M28" t="s">
        <v>88</v>
      </c>
      <c r="N28" t="s">
        <v>89</v>
      </c>
      <c r="O28" t="s">
        <v>90</v>
      </c>
    </row>
    <row r="29" spans="1:44" ht="15.75" thickBot="1" x14ac:dyDescent="0.3">
      <c r="A29" s="7" t="s">
        <v>14</v>
      </c>
      <c r="B29" s="15">
        <f t="shared" si="36"/>
        <v>0.73016839956976121</v>
      </c>
      <c r="C29" s="14">
        <f t="shared" si="37"/>
        <v>6.2806652018996711E-2</v>
      </c>
      <c r="D29" s="15">
        <f t="shared" si="38"/>
        <v>2.5484867796868369</v>
      </c>
      <c r="E29" s="14">
        <f t="shared" si="39"/>
        <v>0.15110757054355894</v>
      </c>
      <c r="F29" s="15">
        <f t="shared" si="40"/>
        <v>1.3311337454017884</v>
      </c>
      <c r="G29" s="14">
        <f t="shared" si="41"/>
        <v>9.8603046532485861E-2</v>
      </c>
      <c r="K29" s="54" t="s">
        <v>79</v>
      </c>
      <c r="L29" s="6">
        <f>V5/1000</f>
        <v>19.588579442</v>
      </c>
      <c r="M29" s="6">
        <f>K5/1000</f>
        <v>19.347071621999998</v>
      </c>
      <c r="N29" s="6">
        <f>AR5/1000</f>
        <v>38.935651064000005</v>
      </c>
      <c r="O29" s="6">
        <f>AG5/1000</f>
        <v>-0.24150782000000254</v>
      </c>
    </row>
    <row r="30" spans="1:44" ht="15.75" thickBot="1" x14ac:dyDescent="0.3">
      <c r="A30" s="7" t="s">
        <v>15</v>
      </c>
      <c r="B30" s="15">
        <f t="shared" si="36"/>
        <v>0.7117650787923675</v>
      </c>
      <c r="C30" s="14">
        <f t="shared" si="37"/>
        <v>6.1544587300391695E-2</v>
      </c>
      <c r="D30" s="15">
        <f t="shared" si="38"/>
        <v>2.680617545212423</v>
      </c>
      <c r="E30" s="14">
        <f t="shared" si="39"/>
        <v>0.15579304533952998</v>
      </c>
      <c r="F30" s="15">
        <f t="shared" si="40"/>
        <v>1.3835311154328471</v>
      </c>
      <c r="G30" s="14">
        <f t="shared" si="41"/>
        <v>0.10131974384189868</v>
      </c>
      <c r="K30" s="55" t="s">
        <v>80</v>
      </c>
      <c r="L30" s="6">
        <f t="shared" ref="L30:L36" si="42">V6/1000</f>
        <v>17.751567882</v>
      </c>
      <c r="M30" s="6">
        <f t="shared" ref="M30:M36" si="43">K6/1000</f>
        <v>15.940834782</v>
      </c>
      <c r="N30" s="6">
        <f t="shared" ref="N30:N36" si="44">AR6/1000</f>
        <v>33.692402663999999</v>
      </c>
      <c r="O30" s="6">
        <f t="shared" ref="O30:O36" si="45">AG6/1000</f>
        <v>-1.8107330999999995</v>
      </c>
    </row>
    <row r="31" spans="1:44" ht="15.75" thickBot="1" x14ac:dyDescent="0.3">
      <c r="A31" s="7" t="s">
        <v>20</v>
      </c>
      <c r="B31" s="15">
        <f t="shared" si="36"/>
        <v>4.7016717062471418</v>
      </c>
      <c r="C31" s="14">
        <f t="shared" si="37"/>
        <v>0.21338953580553599</v>
      </c>
      <c r="D31" s="15">
        <f t="shared" si="38"/>
        <v>3.4461668015762985</v>
      </c>
      <c r="E31" s="14">
        <f t="shared" si="39"/>
        <v>0.18031633297141481</v>
      </c>
      <c r="F31" s="15">
        <f t="shared" si="40"/>
        <v>4.4738711745140094</v>
      </c>
      <c r="G31" s="14">
        <f t="shared" si="41"/>
        <v>0.20790486443945744</v>
      </c>
      <c r="K31" s="55" t="s">
        <v>81</v>
      </c>
      <c r="L31" s="6">
        <f t="shared" si="42"/>
        <v>21.762811523</v>
      </c>
      <c r="M31" s="6">
        <f t="shared" si="43"/>
        <v>125.90556549000001</v>
      </c>
      <c r="N31" s="6">
        <f t="shared" si="44"/>
        <v>147.66837701300003</v>
      </c>
      <c r="O31" s="6">
        <f t="shared" si="45"/>
        <v>104.142753967</v>
      </c>
    </row>
    <row r="32" spans="1:44" ht="15.75" thickBot="1" x14ac:dyDescent="0.3">
      <c r="A32" s="7" t="s">
        <v>16</v>
      </c>
      <c r="B32" s="15">
        <f t="shared" si="36"/>
        <v>5.8075125304472621</v>
      </c>
      <c r="C32" s="14">
        <f t="shared" si="37"/>
        <v>0.23752582924585353</v>
      </c>
      <c r="D32" s="15">
        <f t="shared" si="38"/>
        <v>3.5627196693001255</v>
      </c>
      <c r="E32" s="14">
        <f t="shared" si="39"/>
        <v>0.18371482667794603</v>
      </c>
      <c r="F32" s="15">
        <f t="shared" si="40"/>
        <v>5.2586960225283823</v>
      </c>
      <c r="G32" s="14">
        <f t="shared" si="41"/>
        <v>0.22602183970588818</v>
      </c>
      <c r="K32" s="55" t="s">
        <v>82</v>
      </c>
      <c r="L32" s="6">
        <f t="shared" si="42"/>
        <v>18.239929569000001</v>
      </c>
      <c r="M32" s="6">
        <f t="shared" si="43"/>
        <v>84.096988913000004</v>
      </c>
      <c r="N32" s="6">
        <f t="shared" si="44"/>
        <v>102.336918482</v>
      </c>
      <c r="O32" s="6">
        <f t="shared" si="45"/>
        <v>65.857059344000007</v>
      </c>
    </row>
    <row r="33" spans="1:15" ht="15.75" thickBot="1" x14ac:dyDescent="0.3">
      <c r="A33" s="7" t="s">
        <v>21</v>
      </c>
      <c r="B33" s="15">
        <f t="shared" si="36"/>
        <v>0.71406589631158746</v>
      </c>
      <c r="C33" s="14">
        <f t="shared" si="37"/>
        <v>6.17030308066151E-2</v>
      </c>
      <c r="D33" s="15">
        <f t="shared" si="38"/>
        <v>2.1669627008889378</v>
      </c>
      <c r="E33" s="14">
        <f t="shared" si="39"/>
        <v>0.13665062290852603</v>
      </c>
      <c r="F33" s="15">
        <f t="shared" si="40"/>
        <v>1.5063083556675838</v>
      </c>
      <c r="G33" s="14">
        <f t="shared" si="41"/>
        <v>0.10748325096412703</v>
      </c>
      <c r="K33" s="55" t="s">
        <v>83</v>
      </c>
      <c r="L33" s="6">
        <f t="shared" si="42"/>
        <v>112.29654246099997</v>
      </c>
      <c r="M33" s="6">
        <f t="shared" si="43"/>
        <v>50.683562331999994</v>
      </c>
      <c r="N33" s="6">
        <f t="shared" si="44"/>
        <v>162.98010479299998</v>
      </c>
      <c r="O33" s="6">
        <f t="shared" si="45"/>
        <v>-61.612980128999979</v>
      </c>
    </row>
    <row r="34" spans="1:15" ht="15.75" thickBot="1" x14ac:dyDescent="0.3">
      <c r="A34" s="7" t="s">
        <v>18</v>
      </c>
      <c r="B34" s="15">
        <f t="shared" si="36"/>
        <v>0.96105990452648926</v>
      </c>
      <c r="C34" s="14">
        <f t="shared" si="37"/>
        <v>7.7702733662564194E-2</v>
      </c>
      <c r="D34" s="15">
        <f t="shared" si="38"/>
        <v>1.8951349830378852</v>
      </c>
      <c r="E34" s="14">
        <f t="shared" si="39"/>
        <v>0.12537311377113425</v>
      </c>
      <c r="F34" s="15">
        <f t="shared" si="40"/>
        <v>1.610821848905307</v>
      </c>
      <c r="G34" s="14">
        <f t="shared" si="41"/>
        <v>0.11252193388086984</v>
      </c>
      <c r="K34" s="55" t="s">
        <v>84</v>
      </c>
      <c r="L34" s="6">
        <f t="shared" si="42"/>
        <v>56.607859998000002</v>
      </c>
      <c r="M34" s="6">
        <f t="shared" si="43"/>
        <v>16.778047955000002</v>
      </c>
      <c r="N34" s="6">
        <f t="shared" si="44"/>
        <v>73.385907953</v>
      </c>
      <c r="O34" s="6">
        <f t="shared" si="45"/>
        <v>-39.829812042999997</v>
      </c>
    </row>
    <row r="35" spans="1:15" ht="15.75" thickBot="1" x14ac:dyDescent="0.3">
      <c r="A35" s="7" t="s">
        <v>22</v>
      </c>
      <c r="B35" s="15">
        <f t="shared" si="36"/>
        <v>-0.14158872687817797</v>
      </c>
      <c r="C35" s="14">
        <f t="shared" si="37"/>
        <v>-1.6820479675007216E-2</v>
      </c>
      <c r="D35" s="15">
        <f t="shared" si="38"/>
        <v>1.4720641940491885</v>
      </c>
      <c r="E35" s="14">
        <f t="shared" si="39"/>
        <v>0.10579164674825625</v>
      </c>
      <c r="F35" s="15">
        <f t="shared" si="40"/>
        <v>1.0651763344666414</v>
      </c>
      <c r="G35" s="14">
        <f t="shared" si="41"/>
        <v>8.3915028281906112E-2</v>
      </c>
      <c r="K35" s="55" t="s">
        <v>85</v>
      </c>
      <c r="L35" s="6">
        <f t="shared" si="42"/>
        <v>3.8477932740000003</v>
      </c>
      <c r="M35" s="6">
        <f t="shared" si="43"/>
        <v>0.45050478000000005</v>
      </c>
      <c r="N35" s="6">
        <f t="shared" si="44"/>
        <v>4.298298054</v>
      </c>
      <c r="O35" s="6">
        <f t="shared" si="45"/>
        <v>-3.3972884940000001</v>
      </c>
    </row>
    <row r="36" spans="1:15" ht="15.75" thickBot="1" x14ac:dyDescent="0.3">
      <c r="A36" s="7" t="s">
        <v>19</v>
      </c>
      <c r="B36" s="15">
        <f t="shared" si="36"/>
        <v>-0.17157918406839001</v>
      </c>
      <c r="C36" s="14">
        <f t="shared" si="37"/>
        <v>-2.0697691852788913E-2</v>
      </c>
      <c r="D36" s="15">
        <f t="shared" si="38"/>
        <v>2.2531550307946278</v>
      </c>
      <c r="E36" s="14">
        <f t="shared" si="39"/>
        <v>0.14004698701692186</v>
      </c>
      <c r="F36" s="15">
        <f t="shared" si="40"/>
        <v>0.49642248615734164</v>
      </c>
      <c r="G36" s="14">
        <f t="shared" si="41"/>
        <v>4.5804411573432624E-2</v>
      </c>
      <c r="K36" s="55" t="s">
        <v>86</v>
      </c>
      <c r="L36" s="6">
        <f t="shared" si="42"/>
        <v>3.2675228600000001</v>
      </c>
      <c r="M36" s="6">
        <f t="shared" si="43"/>
        <v>2.1882300409999997</v>
      </c>
      <c r="N36" s="6">
        <f t="shared" si="44"/>
        <v>5.4557529009999994</v>
      </c>
      <c r="O36" s="6">
        <f t="shared" si="45"/>
        <v>-1.0792928190000002</v>
      </c>
    </row>
    <row r="38" spans="1:15" x14ac:dyDescent="0.25">
      <c r="A38" s="3" t="str">
        <f>A1</f>
        <v>SADC</v>
      </c>
    </row>
    <row r="39" spans="1:15" x14ac:dyDescent="0.25">
      <c r="A39" s="18"/>
      <c r="B39" s="64" t="s">
        <v>63</v>
      </c>
      <c r="C39" s="64"/>
      <c r="D39" s="64"/>
      <c r="E39" s="64"/>
      <c r="F39" s="64" t="s">
        <v>64</v>
      </c>
      <c r="G39" s="64"/>
      <c r="H39" s="64"/>
      <c r="I39" s="64"/>
      <c r="J39" s="64" t="s">
        <v>4</v>
      </c>
      <c r="K39" s="64"/>
      <c r="L39" s="64"/>
      <c r="M39" s="19" t="s">
        <v>3</v>
      </c>
    </row>
    <row r="40" spans="1:15" ht="38.25" x14ac:dyDescent="0.25">
      <c r="A40" s="29" t="s">
        <v>70</v>
      </c>
      <c r="B40" s="21">
        <v>2003</v>
      </c>
      <c r="C40" s="21">
        <v>2012</v>
      </c>
      <c r="D40" s="29" t="s">
        <v>94</v>
      </c>
      <c r="E40" s="21" t="s">
        <v>66</v>
      </c>
      <c r="F40" s="21">
        <v>2003</v>
      </c>
      <c r="G40" s="21">
        <v>2012</v>
      </c>
      <c r="H40" s="29" t="s">
        <v>94</v>
      </c>
      <c r="I40" s="21" t="s">
        <v>66</v>
      </c>
      <c r="J40" s="21">
        <v>2012</v>
      </c>
      <c r="K40" s="29" t="s">
        <v>95</v>
      </c>
      <c r="L40" s="21" t="s">
        <v>66</v>
      </c>
      <c r="M40" s="21">
        <v>2012</v>
      </c>
    </row>
    <row r="41" spans="1:15" x14ac:dyDescent="0.25">
      <c r="A41" s="22" t="s">
        <v>69</v>
      </c>
      <c r="B41" s="23">
        <f t="shared" ref="B41:B49" si="46">B4</f>
        <v>66415.435496000006</v>
      </c>
      <c r="C41" s="23">
        <f t="shared" ref="C41:C49" si="47">K4</f>
        <v>245440.847289</v>
      </c>
      <c r="D41" s="24"/>
      <c r="E41" s="25">
        <f t="shared" ref="E41:E49" si="48">C28</f>
        <v>0.15631274624321234</v>
      </c>
      <c r="F41" s="23">
        <f t="shared" ref="F41:F49" si="49">M4</f>
        <v>47733.333021999999</v>
      </c>
      <c r="G41" s="23">
        <f t="shared" ref="G41:G49" si="50">V4</f>
        <v>168003.22341399998</v>
      </c>
      <c r="H41" s="24"/>
      <c r="I41" s="25">
        <f t="shared" ref="I41:I49" si="51">E28</f>
        <v>0.15006334444661862</v>
      </c>
      <c r="J41" s="23">
        <f t="shared" ref="J41:J49" si="52">AR4</f>
        <v>413444.07070299995</v>
      </c>
      <c r="K41" s="24"/>
      <c r="L41" s="25">
        <f t="shared" ref="L41:L49" si="53">G28</f>
        <v>0.15373232223518252</v>
      </c>
      <c r="M41" s="23">
        <f t="shared" ref="M41:M49" si="54">AG4</f>
        <v>77437.623875000019</v>
      </c>
    </row>
    <row r="42" spans="1:15" x14ac:dyDescent="0.25">
      <c r="A42" s="28" t="s">
        <v>14</v>
      </c>
      <c r="B42" s="23">
        <f t="shared" si="46"/>
        <v>11182.189910999999</v>
      </c>
      <c r="C42" s="23">
        <f t="shared" si="47"/>
        <v>19347.071621999999</v>
      </c>
      <c r="D42" s="24">
        <f t="shared" ref="D42:D49" si="55">K17</f>
        <v>7.8825801962862943E-2</v>
      </c>
      <c r="E42" s="25">
        <f t="shared" si="48"/>
        <v>6.2806652018996711E-2</v>
      </c>
      <c r="F42" s="23">
        <f t="shared" si="49"/>
        <v>5520.2627649999995</v>
      </c>
      <c r="G42" s="23">
        <f t="shared" si="50"/>
        <v>19588.579442000002</v>
      </c>
      <c r="H42" s="24">
        <f t="shared" ref="H42:H49" si="56">V17</f>
        <v>0.11659645002006346</v>
      </c>
      <c r="I42" s="25">
        <f t="shared" si="51"/>
        <v>0.15110757054355894</v>
      </c>
      <c r="J42" s="23">
        <f t="shared" si="52"/>
        <v>38935.651064000005</v>
      </c>
      <c r="K42" s="24">
        <f t="shared" ref="K42:K49" si="57">AR17</f>
        <v>9.4173925381964577E-2</v>
      </c>
      <c r="L42" s="25">
        <f t="shared" si="53"/>
        <v>9.8603046532485861E-2</v>
      </c>
      <c r="M42" s="23">
        <f t="shared" si="54"/>
        <v>-241.50782000000254</v>
      </c>
    </row>
    <row r="43" spans="1:15" x14ac:dyDescent="0.25">
      <c r="A43" s="28" t="s">
        <v>15</v>
      </c>
      <c r="B43" s="23">
        <f t="shared" si="46"/>
        <v>9312.5131360000014</v>
      </c>
      <c r="C43" s="23">
        <f t="shared" si="47"/>
        <v>15940.834782</v>
      </c>
      <c r="D43" s="24">
        <f t="shared" si="55"/>
        <v>6.4947766266590892E-2</v>
      </c>
      <c r="E43" s="25">
        <f t="shared" si="48"/>
        <v>6.1544587300391695E-2</v>
      </c>
      <c r="F43" s="23">
        <f t="shared" si="49"/>
        <v>4822.9862689999991</v>
      </c>
      <c r="G43" s="23">
        <f t="shared" si="50"/>
        <v>17751.567881999999</v>
      </c>
      <c r="H43" s="24">
        <f t="shared" si="56"/>
        <v>0.10566206719888883</v>
      </c>
      <c r="I43" s="25">
        <f t="shared" si="51"/>
        <v>0.15579304533952998</v>
      </c>
      <c r="J43" s="23">
        <f t="shared" si="52"/>
        <v>33692.402664000001</v>
      </c>
      <c r="K43" s="24">
        <f t="shared" si="57"/>
        <v>8.149204463547173E-2</v>
      </c>
      <c r="L43" s="25">
        <f t="shared" si="53"/>
        <v>0.10131974384189868</v>
      </c>
      <c r="M43" s="23">
        <f t="shared" si="54"/>
        <v>-1810.7330999999995</v>
      </c>
    </row>
    <row r="44" spans="1:15" x14ac:dyDescent="0.25">
      <c r="A44" s="28" t="s">
        <v>20</v>
      </c>
      <c r="B44" s="23">
        <f t="shared" si="46"/>
        <v>22082.219387000001</v>
      </c>
      <c r="C44" s="23">
        <f t="shared" si="47"/>
        <v>125905.56549000001</v>
      </c>
      <c r="D44" s="24">
        <f t="shared" si="55"/>
        <v>0.51297722803959189</v>
      </c>
      <c r="E44" s="25">
        <f t="shared" si="48"/>
        <v>0.21338953580553599</v>
      </c>
      <c r="F44" s="23">
        <f t="shared" si="49"/>
        <v>4894.7357340000008</v>
      </c>
      <c r="G44" s="23">
        <f t="shared" si="50"/>
        <v>21762.811523</v>
      </c>
      <c r="H44" s="24">
        <f t="shared" si="56"/>
        <v>0.12953805933455959</v>
      </c>
      <c r="I44" s="25">
        <f t="shared" si="51"/>
        <v>0.18031633297141481</v>
      </c>
      <c r="J44" s="23">
        <f t="shared" si="52"/>
        <v>147668.37701300002</v>
      </c>
      <c r="K44" s="24">
        <f t="shared" si="57"/>
        <v>0.35716651290200385</v>
      </c>
      <c r="L44" s="25">
        <f t="shared" si="53"/>
        <v>0.20790486443945744</v>
      </c>
      <c r="M44" s="23">
        <f t="shared" si="54"/>
        <v>104142.75396700001</v>
      </c>
    </row>
    <row r="45" spans="1:15" x14ac:dyDescent="0.25">
      <c r="A45" s="28" t="s">
        <v>16</v>
      </c>
      <c r="B45" s="23">
        <f t="shared" si="46"/>
        <v>12353.556242000002</v>
      </c>
      <c r="C45" s="23">
        <f t="shared" si="47"/>
        <v>84096.988913000008</v>
      </c>
      <c r="D45" s="24">
        <f t="shared" si="55"/>
        <v>0.34263648386928058</v>
      </c>
      <c r="E45" s="25">
        <f t="shared" si="48"/>
        <v>0.23752582924585353</v>
      </c>
      <c r="F45" s="23">
        <f t="shared" si="49"/>
        <v>3997.6003110000001</v>
      </c>
      <c r="G45" s="23">
        <f t="shared" si="50"/>
        <v>18239.929569</v>
      </c>
      <c r="H45" s="24">
        <f t="shared" si="56"/>
        <v>0.10856892622859067</v>
      </c>
      <c r="I45" s="25">
        <f t="shared" si="51"/>
        <v>0.18371482667794603</v>
      </c>
      <c r="J45" s="23">
        <f t="shared" si="52"/>
        <v>102336.91848200001</v>
      </c>
      <c r="K45" s="24">
        <f t="shared" si="57"/>
        <v>0.24752300427961477</v>
      </c>
      <c r="L45" s="25">
        <f t="shared" si="53"/>
        <v>0.22602183970588818</v>
      </c>
      <c r="M45" s="23">
        <f t="shared" si="54"/>
        <v>65857.059344000008</v>
      </c>
    </row>
    <row r="46" spans="1:15" x14ac:dyDescent="0.25">
      <c r="A46" s="28" t="s">
        <v>21</v>
      </c>
      <c r="B46" s="23">
        <f t="shared" si="46"/>
        <v>29569.202934999998</v>
      </c>
      <c r="C46" s="23">
        <f t="shared" si="47"/>
        <v>50683.562331999994</v>
      </c>
      <c r="D46" s="24">
        <f t="shared" si="55"/>
        <v>0.20650011150068051</v>
      </c>
      <c r="E46" s="25">
        <f t="shared" si="48"/>
        <v>6.17030308066151E-2</v>
      </c>
      <c r="F46" s="23">
        <f t="shared" si="49"/>
        <v>35458.751196999998</v>
      </c>
      <c r="G46" s="23">
        <f t="shared" si="50"/>
        <v>112296.54246099998</v>
      </c>
      <c r="H46" s="24">
        <f t="shared" si="56"/>
        <v>0.66841897541617123</v>
      </c>
      <c r="I46" s="25">
        <f t="shared" si="51"/>
        <v>0.13665062290852603</v>
      </c>
      <c r="J46" s="23">
        <f t="shared" si="52"/>
        <v>162980.10479299998</v>
      </c>
      <c r="K46" s="24">
        <f t="shared" si="57"/>
        <v>0.39420109355027544</v>
      </c>
      <c r="L46" s="25">
        <f t="shared" si="53"/>
        <v>0.10748325096412703</v>
      </c>
      <c r="M46" s="23">
        <f t="shared" si="54"/>
        <v>-61612.980128999981</v>
      </c>
    </row>
    <row r="47" spans="1:15" x14ac:dyDescent="0.25">
      <c r="A47" s="28" t="s">
        <v>18</v>
      </c>
      <c r="B47" s="23">
        <f t="shared" si="46"/>
        <v>8555.6019559999986</v>
      </c>
      <c r="C47" s="23">
        <f t="shared" si="47"/>
        <v>16778.047955000002</v>
      </c>
      <c r="D47" s="24">
        <f t="shared" si="55"/>
        <v>6.8358825111307989E-2</v>
      </c>
      <c r="E47" s="25">
        <f t="shared" si="48"/>
        <v>7.7702733662564194E-2</v>
      </c>
      <c r="F47" s="23">
        <f t="shared" si="49"/>
        <v>19552.753267</v>
      </c>
      <c r="G47" s="23">
        <f t="shared" si="50"/>
        <v>56607.859998</v>
      </c>
      <c r="H47" s="24">
        <f t="shared" si="56"/>
        <v>0.33694508264585343</v>
      </c>
      <c r="I47" s="25">
        <f t="shared" si="51"/>
        <v>0.12537311377113425</v>
      </c>
      <c r="J47" s="23">
        <f t="shared" si="52"/>
        <v>73385.907953000002</v>
      </c>
      <c r="K47" s="24">
        <f t="shared" si="57"/>
        <v>0.17749899721192813</v>
      </c>
      <c r="L47" s="25">
        <f t="shared" si="53"/>
        <v>0.11252193388086984</v>
      </c>
      <c r="M47" s="23">
        <f t="shared" si="54"/>
        <v>-39829.812042999998</v>
      </c>
    </row>
    <row r="48" spans="1:15" x14ac:dyDescent="0.25">
      <c r="A48" s="28" t="s">
        <v>22</v>
      </c>
      <c r="B48" s="23">
        <f t="shared" si="46"/>
        <v>524.81228300000009</v>
      </c>
      <c r="C48" s="23">
        <f t="shared" si="47"/>
        <v>450.50478000000004</v>
      </c>
      <c r="D48" s="24">
        <f t="shared" si="55"/>
        <v>1.8354922783881315E-3</v>
      </c>
      <c r="E48" s="25">
        <f t="shared" si="48"/>
        <v>-1.6820479675007216E-2</v>
      </c>
      <c r="F48" s="23">
        <f t="shared" si="49"/>
        <v>1556.5102569999999</v>
      </c>
      <c r="G48" s="23">
        <f t="shared" si="50"/>
        <v>3847.7932740000001</v>
      </c>
      <c r="H48" s="24">
        <f t="shared" si="56"/>
        <v>2.2903091951504528E-2</v>
      </c>
      <c r="I48" s="25">
        <f t="shared" si="51"/>
        <v>0.10579164674825625</v>
      </c>
      <c r="J48" s="23">
        <f t="shared" si="52"/>
        <v>4298.2980539999999</v>
      </c>
      <c r="K48" s="24">
        <f t="shared" si="57"/>
        <v>1.0396322885200374E-2</v>
      </c>
      <c r="L48" s="25">
        <f t="shared" si="53"/>
        <v>8.3915028281906112E-2</v>
      </c>
      <c r="M48" s="23">
        <f t="shared" si="54"/>
        <v>-3397.2884939999999</v>
      </c>
    </row>
    <row r="49" spans="1:13" x14ac:dyDescent="0.25">
      <c r="A49" s="28" t="s">
        <v>19</v>
      </c>
      <c r="B49" s="23">
        <f t="shared" si="46"/>
        <v>2641.4474369999998</v>
      </c>
      <c r="C49" s="23">
        <f t="shared" si="47"/>
        <v>2188.2300409999998</v>
      </c>
      <c r="D49" s="24">
        <f t="shared" si="55"/>
        <v>8.9155088289905454E-3</v>
      </c>
      <c r="E49" s="25">
        <f t="shared" si="48"/>
        <v>-2.0697691852788913E-2</v>
      </c>
      <c r="F49" s="23">
        <f t="shared" si="49"/>
        <v>1004.4165829999999</v>
      </c>
      <c r="G49" s="23">
        <f t="shared" si="50"/>
        <v>3267.52286</v>
      </c>
      <c r="H49" s="24">
        <f t="shared" si="56"/>
        <v>1.9449167662384935E-2</v>
      </c>
      <c r="I49" s="25">
        <f t="shared" si="51"/>
        <v>0.14004698701692186</v>
      </c>
      <c r="J49" s="23">
        <f t="shared" si="52"/>
        <v>5455.7529009999998</v>
      </c>
      <c r="K49" s="24">
        <f t="shared" si="57"/>
        <v>1.3195866835684222E-2</v>
      </c>
      <c r="L49" s="25">
        <f t="shared" si="53"/>
        <v>4.5804411573432624E-2</v>
      </c>
      <c r="M49" s="23">
        <f t="shared" si="54"/>
        <v>-1079.2928190000002</v>
      </c>
    </row>
  </sheetData>
  <mergeCells count="3">
    <mergeCell ref="B39:E39"/>
    <mergeCell ref="F39:I39"/>
    <mergeCell ref="J39:L39"/>
  </mergeCells>
  <phoneticPr fontId="13" type="noConversion"/>
  <pageMargins left="0.7" right="0.7" top="0.75" bottom="0.75" header="0.3" footer="0.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R103"/>
  <sheetViews>
    <sheetView workbookViewId="0">
      <selection activeCell="V25" sqref="V25"/>
    </sheetView>
  </sheetViews>
  <sheetFormatPr defaultRowHeight="15" x14ac:dyDescent="0.25"/>
  <cols>
    <col min="1" max="1" width="33.5703125" style="51" bestFit="1" customWidth="1"/>
    <col min="2" max="22" width="9.140625" style="34"/>
  </cols>
  <sheetData>
    <row r="1" spans="1:44" x14ac:dyDescent="0.25">
      <c r="A1" s="56" t="str">
        <f>'[1]by prod'!A5</f>
        <v>Africa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44" s="2" customFormat="1" x14ac:dyDescent="0.25">
      <c r="A2" s="61"/>
      <c r="B2" s="61" t="str">
        <f>'[1]by prod'!B2</f>
        <v>Export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 t="str">
        <f>'[1]by prod'!M2</f>
        <v>Import</v>
      </c>
      <c r="N2" s="61"/>
      <c r="O2" s="61"/>
      <c r="P2" s="61"/>
      <c r="Q2" s="61"/>
      <c r="R2" s="61"/>
      <c r="S2" s="61"/>
      <c r="T2" s="61"/>
      <c r="U2" s="61"/>
      <c r="V2" s="61"/>
      <c r="X2" s="2" t="s">
        <v>3</v>
      </c>
      <c r="AI2" s="2" t="s">
        <v>4</v>
      </c>
    </row>
    <row r="3" spans="1:44" s="2" customFormat="1" x14ac:dyDescent="0.25">
      <c r="A3" s="61"/>
      <c r="B3" s="61">
        <f>'[1]by prod'!B3</f>
        <v>2003</v>
      </c>
      <c r="C3" s="61">
        <f>'[1]by prod'!C3</f>
        <v>2004</v>
      </c>
      <c r="D3" s="61">
        <f>'[1]by prod'!D3</f>
        <v>2005</v>
      </c>
      <c r="E3" s="61">
        <f>'[1]by prod'!E3</f>
        <v>2006</v>
      </c>
      <c r="F3" s="61">
        <f>'[1]by prod'!F3</f>
        <v>2007</v>
      </c>
      <c r="G3" s="61">
        <f>'[1]by prod'!G3</f>
        <v>2008</v>
      </c>
      <c r="H3" s="61">
        <f>'[1]by prod'!H3</f>
        <v>2009</v>
      </c>
      <c r="I3" s="61">
        <f>'[1]by prod'!I3</f>
        <v>2010</v>
      </c>
      <c r="J3" s="61">
        <f>'[1]by prod'!J3</f>
        <v>2011</v>
      </c>
      <c r="K3" s="61">
        <f>'[1]by prod'!K3</f>
        <v>2012</v>
      </c>
      <c r="L3" s="61"/>
      <c r="M3" s="61">
        <f>'[1]by prod'!M3</f>
        <v>2003</v>
      </c>
      <c r="N3" s="61">
        <f>'[1]by prod'!N3</f>
        <v>2004</v>
      </c>
      <c r="O3" s="61">
        <f>'[1]by prod'!O3</f>
        <v>2005</v>
      </c>
      <c r="P3" s="61">
        <f>'[1]by prod'!P3</f>
        <v>2006</v>
      </c>
      <c r="Q3" s="61">
        <f>'[1]by prod'!Q3</f>
        <v>2007</v>
      </c>
      <c r="R3" s="61">
        <f>'[1]by prod'!R3</f>
        <v>2008</v>
      </c>
      <c r="S3" s="61">
        <f>'[1]by prod'!S3</f>
        <v>2009</v>
      </c>
      <c r="T3" s="61">
        <f>'[1]by prod'!T3</f>
        <v>2010</v>
      </c>
      <c r="U3" s="61">
        <f>'[1]by prod'!U3</f>
        <v>2011</v>
      </c>
      <c r="V3" s="61">
        <f>'[1]by prod'!V3</f>
        <v>2012</v>
      </c>
      <c r="X3" s="2">
        <f>B3</f>
        <v>2003</v>
      </c>
      <c r="Y3" s="2">
        <f t="shared" ref="Y3:AR3" si="0">C3</f>
        <v>2004</v>
      </c>
      <c r="Z3" s="2">
        <f t="shared" si="0"/>
        <v>2005</v>
      </c>
      <c r="AA3" s="2">
        <f t="shared" si="0"/>
        <v>2006</v>
      </c>
      <c r="AB3" s="2">
        <f t="shared" si="0"/>
        <v>2007</v>
      </c>
      <c r="AC3" s="2">
        <f t="shared" si="0"/>
        <v>2008</v>
      </c>
      <c r="AD3" s="2">
        <f t="shared" si="0"/>
        <v>2009</v>
      </c>
      <c r="AE3" s="2">
        <f t="shared" si="0"/>
        <v>2010</v>
      </c>
      <c r="AF3" s="2">
        <f t="shared" si="0"/>
        <v>2011</v>
      </c>
      <c r="AG3" s="2">
        <f t="shared" si="0"/>
        <v>2012</v>
      </c>
      <c r="AH3" s="2">
        <f t="shared" si="0"/>
        <v>0</v>
      </c>
      <c r="AI3" s="2">
        <f t="shared" si="0"/>
        <v>2003</v>
      </c>
      <c r="AJ3" s="2">
        <f t="shared" si="0"/>
        <v>2004</v>
      </c>
      <c r="AK3" s="2">
        <f t="shared" si="0"/>
        <v>2005</v>
      </c>
      <c r="AL3" s="2">
        <f t="shared" si="0"/>
        <v>2006</v>
      </c>
      <c r="AM3" s="2">
        <f t="shared" si="0"/>
        <v>2007</v>
      </c>
      <c r="AN3" s="2">
        <f t="shared" si="0"/>
        <v>2008</v>
      </c>
      <c r="AO3" s="2">
        <f t="shared" si="0"/>
        <v>2009</v>
      </c>
      <c r="AP3" s="2">
        <f t="shared" si="0"/>
        <v>2010</v>
      </c>
      <c r="AQ3" s="2">
        <f t="shared" si="0"/>
        <v>2011</v>
      </c>
      <c r="AR3" s="2">
        <f t="shared" si="0"/>
        <v>2012</v>
      </c>
    </row>
    <row r="4" spans="1:44" s="6" customFormat="1" x14ac:dyDescent="0.25">
      <c r="A4" s="58" t="str">
        <f>'[1]by prod'!A1</f>
        <v>Total Trade</v>
      </c>
      <c r="B4" s="57">
        <f>'[1]by prod'!B5</f>
        <v>186112.28165599998</v>
      </c>
      <c r="C4" s="57">
        <f>'[1]by prod'!C5</f>
        <v>242778.74398300002</v>
      </c>
      <c r="D4" s="57">
        <f>'[1]by prod'!D5</f>
        <v>304466.985621</v>
      </c>
      <c r="E4" s="57">
        <f>'[1]by prod'!E5</f>
        <v>378364.25903799996</v>
      </c>
      <c r="F4" s="57">
        <f>'[1]by prod'!F5</f>
        <v>444604.15596300003</v>
      </c>
      <c r="G4" s="57">
        <f>'[1]by prod'!G5</f>
        <v>581389.05691499996</v>
      </c>
      <c r="H4" s="57">
        <f>'[1]by prod'!H5</f>
        <v>392669.56937400001</v>
      </c>
      <c r="I4" s="57">
        <f>'[1]by prod'!I5</f>
        <v>509095.428556</v>
      </c>
      <c r="J4" s="57">
        <f>'[1]by prod'!J5</f>
        <v>591711.58264100004</v>
      </c>
      <c r="K4" s="57">
        <f>'[1]by prod'!K5</f>
        <v>637542.52186700003</v>
      </c>
      <c r="L4" s="57"/>
      <c r="M4" s="57">
        <f>'[1]by prod'!M5</f>
        <v>156301.25278799998</v>
      </c>
      <c r="N4" s="57">
        <f>'[1]by prod'!N5</f>
        <v>189162.85155199998</v>
      </c>
      <c r="O4" s="57">
        <f>'[1]by prod'!O5</f>
        <v>230735.95333199998</v>
      </c>
      <c r="P4" s="57">
        <f>'[1]by prod'!P5</f>
        <v>282236.15882900002</v>
      </c>
      <c r="Q4" s="57">
        <f>'[1]by prod'!Q5</f>
        <v>341386.57209199999</v>
      </c>
      <c r="R4" s="57">
        <f>'[1]by prod'!R5</f>
        <v>429016.92031699995</v>
      </c>
      <c r="S4" s="57">
        <f>'[1]by prod'!S5</f>
        <v>374623.37742500001</v>
      </c>
      <c r="T4" s="57">
        <f>'[1]by prod'!T5</f>
        <v>432706.96738499997</v>
      </c>
      <c r="U4" s="57">
        <f>'[1]by prod'!U5</f>
        <v>499370.71544</v>
      </c>
      <c r="V4" s="57">
        <f>'[1]by prod'!V5</f>
        <v>527054.41006000002</v>
      </c>
      <c r="X4" s="6">
        <f>B4-M4</f>
        <v>29811.028867999994</v>
      </c>
      <c r="Y4" s="6">
        <f t="shared" ref="Y4:Y12" si="1">C4-N4</f>
        <v>53615.892431000044</v>
      </c>
      <c r="Z4" s="6">
        <f t="shared" ref="Z4:Z12" si="2">D4-O4</f>
        <v>73731.032289000024</v>
      </c>
      <c r="AA4" s="6">
        <f t="shared" ref="AA4:AA12" si="3">E4-P4</f>
        <v>96128.100208999938</v>
      </c>
      <c r="AB4" s="6">
        <f t="shared" ref="AB4:AB12" si="4">F4-Q4</f>
        <v>103217.58387100004</v>
      </c>
      <c r="AC4" s="6">
        <f t="shared" ref="AC4:AC12" si="5">G4-R4</f>
        <v>152372.13659800001</v>
      </c>
      <c r="AD4" s="6">
        <f t="shared" ref="AD4:AD12" si="6">H4-S4</f>
        <v>18046.191949</v>
      </c>
      <c r="AE4" s="6">
        <f t="shared" ref="AE4:AE12" si="7">I4-T4</f>
        <v>76388.461171000032</v>
      </c>
      <c r="AF4" s="6">
        <f t="shared" ref="AF4:AF12" si="8">J4-U4</f>
        <v>92340.867201000045</v>
      </c>
      <c r="AG4" s="6">
        <f t="shared" ref="AG4:AG12" si="9">K4-V4</f>
        <v>110488.11180700001</v>
      </c>
      <c r="AI4" s="6">
        <f>M4+B4</f>
        <v>342413.53444399999</v>
      </c>
      <c r="AJ4" s="6">
        <f t="shared" ref="AJ4:AJ12" si="10">N4+C4</f>
        <v>431941.59553499997</v>
      </c>
      <c r="AK4" s="6">
        <f t="shared" ref="AK4:AK12" si="11">O4+D4</f>
        <v>535202.938953</v>
      </c>
      <c r="AL4" s="6">
        <f t="shared" ref="AL4:AL12" si="12">P4+E4</f>
        <v>660600.41786699998</v>
      </c>
      <c r="AM4" s="6">
        <f t="shared" ref="AM4:AM12" si="13">Q4+F4</f>
        <v>785990.72805500007</v>
      </c>
      <c r="AN4" s="6">
        <f t="shared" ref="AN4:AN12" si="14">R4+G4</f>
        <v>1010405.9772319999</v>
      </c>
      <c r="AO4" s="6">
        <f t="shared" ref="AO4:AO12" si="15">S4+H4</f>
        <v>767292.94679900003</v>
      </c>
      <c r="AP4" s="6">
        <f t="shared" ref="AP4:AP12" si="16">T4+I4</f>
        <v>941802.39594099997</v>
      </c>
      <c r="AQ4" s="6">
        <f t="shared" ref="AQ4:AQ12" si="17">U4+J4</f>
        <v>1091082.2980810001</v>
      </c>
      <c r="AR4" s="6">
        <f t="shared" ref="AR4:AR12" si="18">V4+K4</f>
        <v>1164596.9319270002</v>
      </c>
    </row>
    <row r="5" spans="1:44" s="6" customFormat="1" x14ac:dyDescent="0.25">
      <c r="A5" s="58" t="str">
        <f>'[1]by prod'!A14</f>
        <v>Agricultural products</v>
      </c>
      <c r="B5" s="57">
        <f>'[1]by prod'!B18</f>
        <v>29553.939921999998</v>
      </c>
      <c r="C5" s="57">
        <f>'[1]by prod'!C18</f>
        <v>33157.636242</v>
      </c>
      <c r="D5" s="57">
        <f>'[1]by prod'!D18</f>
        <v>34202.231273999998</v>
      </c>
      <c r="E5" s="57">
        <f>'[1]by prod'!E18</f>
        <v>36046.311932999997</v>
      </c>
      <c r="F5" s="57">
        <f>'[1]by prod'!F18</f>
        <v>42693.048068000004</v>
      </c>
      <c r="G5" s="57">
        <f>'[1]by prod'!G18</f>
        <v>48471.848020000005</v>
      </c>
      <c r="H5" s="57">
        <f>'[1]by prod'!H18</f>
        <v>45911.051957000003</v>
      </c>
      <c r="I5" s="57">
        <f>'[1]by prod'!I18</f>
        <v>51471.736526000001</v>
      </c>
      <c r="J5" s="57">
        <f>'[1]by prod'!J18</f>
        <v>58984.694606999998</v>
      </c>
      <c r="K5" s="57">
        <f>'[1]by prod'!K18</f>
        <v>55496.877409999994</v>
      </c>
      <c r="L5" s="57"/>
      <c r="M5" s="57">
        <f>'[1]by prod'!M18</f>
        <v>24538.397530000002</v>
      </c>
      <c r="N5" s="57">
        <f>'[1]by prod'!N18</f>
        <v>28713.352855000001</v>
      </c>
      <c r="O5" s="57">
        <f>'[1]by prod'!O18</f>
        <v>32202.303824000002</v>
      </c>
      <c r="P5" s="57">
        <f>'[1]by prod'!P18</f>
        <v>36457.689868000001</v>
      </c>
      <c r="Q5" s="57">
        <f>'[1]by prod'!Q18</f>
        <v>48836.278270999996</v>
      </c>
      <c r="R5" s="57">
        <f>'[1]by prod'!R18</f>
        <v>63283.116041000001</v>
      </c>
      <c r="S5" s="57">
        <f>'[1]by prod'!S18</f>
        <v>56057.516038000002</v>
      </c>
      <c r="T5" s="57">
        <f>'[1]by prod'!T18</f>
        <v>66477.605517999997</v>
      </c>
      <c r="U5" s="57">
        <f>'[1]by prod'!U18</f>
        <v>84502.478778999997</v>
      </c>
      <c r="V5" s="57">
        <f>'[1]by prod'!V18</f>
        <v>85460.023969000002</v>
      </c>
      <c r="X5" s="6">
        <f t="shared" ref="X5:X12" si="19">B5-M5</f>
        <v>5015.5423919999957</v>
      </c>
      <c r="Y5" s="6">
        <f t="shared" si="1"/>
        <v>4444.2833869999995</v>
      </c>
      <c r="Z5" s="6">
        <f t="shared" si="2"/>
        <v>1999.9274499999956</v>
      </c>
      <c r="AA5" s="6">
        <f t="shared" si="3"/>
        <v>-411.37793500000407</v>
      </c>
      <c r="AB5" s="6">
        <f t="shared" si="4"/>
        <v>-6143.2302029999919</v>
      </c>
      <c r="AC5" s="6">
        <f t="shared" si="5"/>
        <v>-14811.268020999996</v>
      </c>
      <c r="AD5" s="6">
        <f t="shared" si="6"/>
        <v>-10146.464080999998</v>
      </c>
      <c r="AE5" s="6">
        <f t="shared" si="7"/>
        <v>-15005.868991999996</v>
      </c>
      <c r="AF5" s="6">
        <f t="shared" si="8"/>
        <v>-25517.784172</v>
      </c>
      <c r="AG5" s="6">
        <f t="shared" si="9"/>
        <v>-29963.146559000008</v>
      </c>
      <c r="AI5" s="6">
        <f t="shared" ref="AI5:AI12" si="20">M5+B5</f>
        <v>54092.337452</v>
      </c>
      <c r="AJ5" s="6">
        <f t="shared" si="10"/>
        <v>61870.989096999998</v>
      </c>
      <c r="AK5" s="6">
        <f t="shared" si="11"/>
        <v>66404.535097999993</v>
      </c>
      <c r="AL5" s="6">
        <f t="shared" si="12"/>
        <v>72504.001801000006</v>
      </c>
      <c r="AM5" s="6">
        <f t="shared" si="13"/>
        <v>91529.326338999992</v>
      </c>
      <c r="AN5" s="6">
        <f t="shared" si="14"/>
        <v>111754.96406100001</v>
      </c>
      <c r="AO5" s="6">
        <f t="shared" si="15"/>
        <v>101968.567995</v>
      </c>
      <c r="AP5" s="6">
        <f t="shared" si="16"/>
        <v>117949.34204399999</v>
      </c>
      <c r="AQ5" s="6">
        <f t="shared" si="17"/>
        <v>143487.17338599998</v>
      </c>
      <c r="AR5" s="6">
        <f t="shared" si="18"/>
        <v>140956.90137899999</v>
      </c>
    </row>
    <row r="6" spans="1:44" s="6" customFormat="1" x14ac:dyDescent="0.25">
      <c r="A6" s="58" t="str">
        <f>'[1]by prod'!A27</f>
        <v>Food</v>
      </c>
      <c r="B6" s="57">
        <f>'[1]by prod'!B31</f>
        <v>23191.554769000002</v>
      </c>
      <c r="C6" s="57">
        <f>'[1]by prod'!C31</f>
        <v>25397.823204</v>
      </c>
      <c r="D6" s="57">
        <f>'[1]by prod'!D31</f>
        <v>26363.112259000001</v>
      </c>
      <c r="E6" s="57">
        <f>'[1]by prod'!E31</f>
        <v>27902.813995</v>
      </c>
      <c r="F6" s="57">
        <f>'[1]by prod'!F31</f>
        <v>33423.483938999998</v>
      </c>
      <c r="G6" s="57">
        <f>'[1]by prod'!G31</f>
        <v>38557.014860000003</v>
      </c>
      <c r="H6" s="57">
        <f>'[1]by prod'!H31</f>
        <v>38513.615696999994</v>
      </c>
      <c r="I6" s="57">
        <f>'[1]by prod'!I31</f>
        <v>41645.357327999998</v>
      </c>
      <c r="J6" s="57">
        <f>'[1]by prod'!J31</f>
        <v>47395.520689000004</v>
      </c>
      <c r="K6" s="57">
        <f>'[1]by prod'!K31</f>
        <v>44061.854768999998</v>
      </c>
      <c r="L6" s="57"/>
      <c r="M6" s="57">
        <f>'[1]by prod'!M31</f>
        <v>21567.467069999999</v>
      </c>
      <c r="N6" s="57">
        <f>'[1]by prod'!N31</f>
        <v>25237.267097</v>
      </c>
      <c r="O6" s="57">
        <f>'[1]by prod'!O31</f>
        <v>28574.451315000002</v>
      </c>
      <c r="P6" s="57">
        <f>'[1]by prod'!P31</f>
        <v>32363.912495</v>
      </c>
      <c r="Q6" s="57">
        <f>'[1]by prod'!Q31</f>
        <v>43415.216092000002</v>
      </c>
      <c r="R6" s="57">
        <f>'[1]by prod'!R31</f>
        <v>57237.771941999999</v>
      </c>
      <c r="S6" s="57">
        <f>'[1]by prod'!S31</f>
        <v>50623.972355999998</v>
      </c>
      <c r="T6" s="57">
        <f>'[1]by prod'!T31</f>
        <v>60034.533547999999</v>
      </c>
      <c r="U6" s="57">
        <f>'[1]by prod'!U31</f>
        <v>77475.638181999995</v>
      </c>
      <c r="V6" s="57">
        <f>'[1]by prod'!V31</f>
        <v>78281.161294000005</v>
      </c>
      <c r="X6" s="6">
        <f t="shared" si="19"/>
        <v>1624.0876990000033</v>
      </c>
      <c r="Y6" s="6">
        <f t="shared" si="1"/>
        <v>160.55610700000034</v>
      </c>
      <c r="Z6" s="6">
        <f t="shared" si="2"/>
        <v>-2211.3390560000007</v>
      </c>
      <c r="AA6" s="6">
        <f t="shared" si="3"/>
        <v>-4461.0985000000001</v>
      </c>
      <c r="AB6" s="6">
        <f t="shared" si="4"/>
        <v>-9991.7321530000045</v>
      </c>
      <c r="AC6" s="6">
        <f t="shared" si="5"/>
        <v>-18680.757081999996</v>
      </c>
      <c r="AD6" s="6">
        <f t="shared" si="6"/>
        <v>-12110.356659000005</v>
      </c>
      <c r="AE6" s="6">
        <f t="shared" si="7"/>
        <v>-18389.176220000001</v>
      </c>
      <c r="AF6" s="6">
        <f t="shared" si="8"/>
        <v>-30080.117492999991</v>
      </c>
      <c r="AG6" s="6">
        <f t="shared" si="9"/>
        <v>-34219.306525000007</v>
      </c>
      <c r="AI6" s="6">
        <f t="shared" si="20"/>
        <v>44759.021839000001</v>
      </c>
      <c r="AJ6" s="6">
        <f t="shared" si="10"/>
        <v>50635.090301000004</v>
      </c>
      <c r="AK6" s="6">
        <f t="shared" si="11"/>
        <v>54937.563574</v>
      </c>
      <c r="AL6" s="6">
        <f t="shared" si="12"/>
        <v>60266.726490000001</v>
      </c>
      <c r="AM6" s="6">
        <f t="shared" si="13"/>
        <v>76838.700031</v>
      </c>
      <c r="AN6" s="6">
        <f t="shared" si="14"/>
        <v>95794.786802000002</v>
      </c>
      <c r="AO6" s="6">
        <f t="shared" si="15"/>
        <v>89137.588052999985</v>
      </c>
      <c r="AP6" s="6">
        <f t="shared" si="16"/>
        <v>101679.89087599999</v>
      </c>
      <c r="AQ6" s="6">
        <f t="shared" si="17"/>
        <v>124871.15887099999</v>
      </c>
      <c r="AR6" s="6">
        <f t="shared" si="18"/>
        <v>122343.016063</v>
      </c>
    </row>
    <row r="7" spans="1:44" s="6" customFormat="1" x14ac:dyDescent="0.25">
      <c r="A7" s="58" t="str">
        <f>'[1]by prod'!A40</f>
        <v>Fuels and Minerals</v>
      </c>
      <c r="B7" s="57">
        <f>'[1]by prod'!B44</f>
        <v>99027.140063999992</v>
      </c>
      <c r="C7" s="57">
        <f>'[1]by prod'!C44</f>
        <v>139270.312213</v>
      </c>
      <c r="D7" s="57">
        <f>'[1]by prod'!D44</f>
        <v>193278.59804499999</v>
      </c>
      <c r="E7" s="57">
        <f>'[1]by prod'!E44</f>
        <v>257583.87287700002</v>
      </c>
      <c r="F7" s="57">
        <f>'[1]by prod'!F44</f>
        <v>299558.43883</v>
      </c>
      <c r="G7" s="57">
        <f>'[1]by prod'!G44</f>
        <v>414231.41992000001</v>
      </c>
      <c r="H7" s="57">
        <f>'[1]by prod'!H44</f>
        <v>254029.997363</v>
      </c>
      <c r="I7" s="57">
        <f>'[1]by prod'!I44</f>
        <v>341623.03489600006</v>
      </c>
      <c r="J7" s="57">
        <f>'[1]by prod'!J44</f>
        <v>393951.52850499999</v>
      </c>
      <c r="K7" s="57">
        <f>'[1]by prod'!K44</f>
        <v>432878.20093699999</v>
      </c>
      <c r="L7" s="57"/>
      <c r="M7" s="57">
        <f>'[1]by prod'!M44</f>
        <v>14693.434346</v>
      </c>
      <c r="N7" s="57">
        <f>'[1]by prod'!N44</f>
        <v>12926.186175000001</v>
      </c>
      <c r="O7" s="57">
        <f>'[1]by prod'!O44</f>
        <v>25729.816591999999</v>
      </c>
      <c r="P7" s="57">
        <f>'[1]by prod'!P44</f>
        <v>41960.212120999997</v>
      </c>
      <c r="Q7" s="57">
        <f>'[1]by prod'!Q44</f>
        <v>42243.750264000002</v>
      </c>
      <c r="R7" s="57">
        <f>'[1]by prod'!R44</f>
        <v>56508.812714</v>
      </c>
      <c r="S7" s="57">
        <f>'[1]by prod'!S44</f>
        <v>42990.393781999999</v>
      </c>
      <c r="T7" s="57">
        <f>'[1]by prod'!T44</f>
        <v>56501.008700000006</v>
      </c>
      <c r="U7" s="57">
        <f>'[1]by prod'!U44</f>
        <v>76742.194866999998</v>
      </c>
      <c r="V7" s="57">
        <f>'[1]by prod'!V44</f>
        <v>81512.782684999998</v>
      </c>
      <c r="X7" s="6">
        <f t="shared" si="19"/>
        <v>84333.705717999997</v>
      </c>
      <c r="Y7" s="6">
        <f t="shared" si="1"/>
        <v>126344.126038</v>
      </c>
      <c r="Z7" s="6">
        <f t="shared" si="2"/>
        <v>167548.781453</v>
      </c>
      <c r="AA7" s="6">
        <f t="shared" si="3"/>
        <v>215623.66075600003</v>
      </c>
      <c r="AB7" s="6">
        <f t="shared" si="4"/>
        <v>257314.688566</v>
      </c>
      <c r="AC7" s="6">
        <f t="shared" si="5"/>
        <v>357722.60720600002</v>
      </c>
      <c r="AD7" s="6">
        <f t="shared" si="6"/>
        <v>211039.603581</v>
      </c>
      <c r="AE7" s="6">
        <f t="shared" si="7"/>
        <v>285122.02619600005</v>
      </c>
      <c r="AF7" s="6">
        <f t="shared" si="8"/>
        <v>317209.33363800001</v>
      </c>
      <c r="AG7" s="6">
        <f t="shared" si="9"/>
        <v>351365.418252</v>
      </c>
      <c r="AI7" s="6">
        <f t="shared" si="20"/>
        <v>113720.57440999999</v>
      </c>
      <c r="AJ7" s="6">
        <f t="shared" si="10"/>
        <v>152196.49838800001</v>
      </c>
      <c r="AK7" s="6">
        <f t="shared" si="11"/>
        <v>219008.41463699998</v>
      </c>
      <c r="AL7" s="6">
        <f t="shared" si="12"/>
        <v>299544.08499800001</v>
      </c>
      <c r="AM7" s="6">
        <f t="shared" si="13"/>
        <v>341802.18909400003</v>
      </c>
      <c r="AN7" s="6">
        <f t="shared" si="14"/>
        <v>470740.23263400001</v>
      </c>
      <c r="AO7" s="6">
        <f t="shared" si="15"/>
        <v>297020.391145</v>
      </c>
      <c r="AP7" s="6">
        <f t="shared" si="16"/>
        <v>398124.04359600006</v>
      </c>
      <c r="AQ7" s="6">
        <f t="shared" si="17"/>
        <v>470693.72337199998</v>
      </c>
      <c r="AR7" s="6">
        <f t="shared" si="18"/>
        <v>514390.98362199997</v>
      </c>
    </row>
    <row r="8" spans="1:44" s="6" customFormat="1" x14ac:dyDescent="0.25">
      <c r="A8" s="58" t="str">
        <f>'[1]by prod'!A53</f>
        <v>Fuels</v>
      </c>
      <c r="B8" s="57">
        <f>'[1]by prod'!B57</f>
        <v>86150.404658000014</v>
      </c>
      <c r="C8" s="57">
        <f>'[1]by prod'!C57</f>
        <v>120473.03934900001</v>
      </c>
      <c r="D8" s="57">
        <f>'[1]by prod'!D57</f>
        <v>170056.345386</v>
      </c>
      <c r="E8" s="57">
        <f>'[1]by prod'!E57</f>
        <v>226044.22075799998</v>
      </c>
      <c r="F8" s="57">
        <f>'[1]by prod'!F57</f>
        <v>258667.62427100001</v>
      </c>
      <c r="G8" s="57">
        <f>'[1]by prod'!G57</f>
        <v>360532.759739</v>
      </c>
      <c r="H8" s="57">
        <f>'[1]by prod'!H57</f>
        <v>220639.75846399998</v>
      </c>
      <c r="I8" s="57">
        <f>'[1]by prod'!I57</f>
        <v>291790.11023500003</v>
      </c>
      <c r="J8" s="57">
        <f>'[1]by prod'!J57</f>
        <v>333324.39678200003</v>
      </c>
      <c r="K8" s="57">
        <f>'[1]by prod'!K57</f>
        <v>378613.12888099998</v>
      </c>
      <c r="L8" s="57"/>
      <c r="M8" s="57">
        <f>'[1]by prod'!M57</f>
        <v>12188.79263</v>
      </c>
      <c r="N8" s="57">
        <f>'[1]by prod'!N57</f>
        <v>9403.1537719999997</v>
      </c>
      <c r="O8" s="57">
        <f>'[1]by prod'!O57</f>
        <v>21260.781728999998</v>
      </c>
      <c r="P8" s="57">
        <f>'[1]by prod'!P57</f>
        <v>35647.819652000006</v>
      </c>
      <c r="Q8" s="57">
        <f>'[1]by prod'!Q57</f>
        <v>34018.501152999997</v>
      </c>
      <c r="R8" s="57">
        <f>'[1]by prod'!R57</f>
        <v>45027.130476999999</v>
      </c>
      <c r="S8" s="57">
        <f>'[1]by prod'!S57</f>
        <v>35990.680568000003</v>
      </c>
      <c r="T8" s="57">
        <f>'[1]by prod'!T57</f>
        <v>46237.454980999995</v>
      </c>
      <c r="U8" s="57">
        <f>'[1]by prod'!U57</f>
        <v>64457.849156999997</v>
      </c>
      <c r="V8" s="57">
        <f>'[1]by prod'!V57</f>
        <v>70741.873011000003</v>
      </c>
      <c r="X8" s="6">
        <f t="shared" si="19"/>
        <v>73961.612028000018</v>
      </c>
      <c r="Y8" s="6">
        <f t="shared" si="1"/>
        <v>111069.88557700001</v>
      </c>
      <c r="Z8" s="6">
        <f t="shared" si="2"/>
        <v>148795.56365699999</v>
      </c>
      <c r="AA8" s="6">
        <f t="shared" si="3"/>
        <v>190396.40110599998</v>
      </c>
      <c r="AB8" s="6">
        <f t="shared" si="4"/>
        <v>224649.12311800002</v>
      </c>
      <c r="AC8" s="6">
        <f t="shared" si="5"/>
        <v>315505.62926199997</v>
      </c>
      <c r="AD8" s="6">
        <f t="shared" si="6"/>
        <v>184649.07789599997</v>
      </c>
      <c r="AE8" s="6">
        <f t="shared" si="7"/>
        <v>245552.65525400004</v>
      </c>
      <c r="AF8" s="6">
        <f t="shared" si="8"/>
        <v>268866.54762500001</v>
      </c>
      <c r="AG8" s="6">
        <f t="shared" si="9"/>
        <v>307871.25586999999</v>
      </c>
      <c r="AI8" s="6">
        <f t="shared" si="20"/>
        <v>98339.19728800001</v>
      </c>
      <c r="AJ8" s="6">
        <f t="shared" si="10"/>
        <v>129876.19312100002</v>
      </c>
      <c r="AK8" s="6">
        <f t="shared" si="11"/>
        <v>191317.12711500001</v>
      </c>
      <c r="AL8" s="6">
        <f t="shared" si="12"/>
        <v>261692.04040999999</v>
      </c>
      <c r="AM8" s="6">
        <f t="shared" si="13"/>
        <v>292686.12542400003</v>
      </c>
      <c r="AN8" s="6">
        <f t="shared" si="14"/>
        <v>405559.89021600003</v>
      </c>
      <c r="AO8" s="6">
        <f t="shared" si="15"/>
        <v>256630.43903199999</v>
      </c>
      <c r="AP8" s="6">
        <f t="shared" si="16"/>
        <v>338027.56521600002</v>
      </c>
      <c r="AQ8" s="6">
        <f t="shared" si="17"/>
        <v>397782.24593900004</v>
      </c>
      <c r="AR8" s="6">
        <f t="shared" si="18"/>
        <v>449355.00189199997</v>
      </c>
    </row>
    <row r="9" spans="1:44" s="6" customFormat="1" x14ac:dyDescent="0.25">
      <c r="A9" s="58" t="str">
        <f>'[1]by prod'!A66</f>
        <v>Manifactures</v>
      </c>
      <c r="B9" s="57">
        <f>'[1]by prod'!B70</f>
        <v>52262.629475000002</v>
      </c>
      <c r="C9" s="57">
        <f>'[1]by prod'!C70</f>
        <v>63115.710939000004</v>
      </c>
      <c r="D9" s="57">
        <f>'[1]by prod'!D70</f>
        <v>68063.987141999998</v>
      </c>
      <c r="E9" s="57">
        <f>'[1]by prod'!E70</f>
        <v>74857.450226999994</v>
      </c>
      <c r="F9" s="57">
        <f>'[1]by prod'!F70</f>
        <v>89917.593892000004</v>
      </c>
      <c r="G9" s="57">
        <f>'[1]by prod'!G70</f>
        <v>103624.39290199999</v>
      </c>
      <c r="H9" s="57">
        <f>'[1]by prod'!H70</f>
        <v>79549.86486300001</v>
      </c>
      <c r="I9" s="57">
        <f>'[1]by prod'!I70</f>
        <v>95109.882900000011</v>
      </c>
      <c r="J9" s="57">
        <f>'[1]by prod'!J70</f>
        <v>105351.33289300001</v>
      </c>
      <c r="K9" s="57">
        <f>'[1]by prod'!K70</f>
        <v>96536.016761000006</v>
      </c>
      <c r="L9" s="57"/>
      <c r="M9" s="57">
        <f>'[1]by prod'!M70</f>
        <v>111892.26875800001</v>
      </c>
      <c r="N9" s="57">
        <f>'[1]by prod'!N70</f>
        <v>139575.077823</v>
      </c>
      <c r="O9" s="57">
        <f>'[1]by prod'!O70</f>
        <v>163685.14798100002</v>
      </c>
      <c r="P9" s="57">
        <f>'[1]by prod'!P70</f>
        <v>192270.429627</v>
      </c>
      <c r="Q9" s="57">
        <f>'[1]by prod'!Q70</f>
        <v>237728.39121399997</v>
      </c>
      <c r="R9" s="57">
        <f>'[1]by prod'!R70</f>
        <v>292278.15484899998</v>
      </c>
      <c r="S9" s="57">
        <f>'[1]by prod'!S70</f>
        <v>259805.18642899999</v>
      </c>
      <c r="T9" s="57">
        <f>'[1]by prod'!T70</f>
        <v>289458.23498400004</v>
      </c>
      <c r="U9" s="57">
        <f>'[1]by prod'!U70</f>
        <v>318661.47434299998</v>
      </c>
      <c r="V9" s="57">
        <f>'[1]by prod'!V70</f>
        <v>333178.92290000001</v>
      </c>
      <c r="X9" s="6">
        <f t="shared" si="19"/>
        <v>-59629.639283000004</v>
      </c>
      <c r="Y9" s="6">
        <f t="shared" si="1"/>
        <v>-76459.366883999988</v>
      </c>
      <c r="Z9" s="6">
        <f t="shared" si="2"/>
        <v>-95621.160839000018</v>
      </c>
      <c r="AA9" s="6">
        <f t="shared" si="3"/>
        <v>-117412.97940000001</v>
      </c>
      <c r="AB9" s="6">
        <f t="shared" si="4"/>
        <v>-147810.79732199997</v>
      </c>
      <c r="AC9" s="6">
        <f t="shared" si="5"/>
        <v>-188653.76194699999</v>
      </c>
      <c r="AD9" s="6">
        <f t="shared" si="6"/>
        <v>-180255.321566</v>
      </c>
      <c r="AE9" s="6">
        <f t="shared" si="7"/>
        <v>-194348.35208400001</v>
      </c>
      <c r="AF9" s="6">
        <f t="shared" si="8"/>
        <v>-213310.14144999997</v>
      </c>
      <c r="AG9" s="6">
        <f t="shared" si="9"/>
        <v>-236642.906139</v>
      </c>
      <c r="AI9" s="6">
        <f t="shared" si="20"/>
        <v>164154.89823300001</v>
      </c>
      <c r="AJ9" s="6">
        <f t="shared" si="10"/>
        <v>202690.78876200001</v>
      </c>
      <c r="AK9" s="6">
        <f t="shared" si="11"/>
        <v>231749.13512300001</v>
      </c>
      <c r="AL9" s="6">
        <f t="shared" si="12"/>
        <v>267127.879854</v>
      </c>
      <c r="AM9" s="6">
        <f t="shared" si="13"/>
        <v>327645.98510599998</v>
      </c>
      <c r="AN9" s="6">
        <f t="shared" si="14"/>
        <v>395902.54775099998</v>
      </c>
      <c r="AO9" s="6">
        <f t="shared" si="15"/>
        <v>339355.05129199999</v>
      </c>
      <c r="AP9" s="6">
        <f t="shared" si="16"/>
        <v>384568.11788400006</v>
      </c>
      <c r="AQ9" s="6">
        <f t="shared" si="17"/>
        <v>424012.80723599996</v>
      </c>
      <c r="AR9" s="6">
        <f t="shared" si="18"/>
        <v>429714.93966100004</v>
      </c>
    </row>
    <row r="10" spans="1:44" s="6" customFormat="1" x14ac:dyDescent="0.25">
      <c r="A10" s="58" t="str">
        <f>'[1]by prod'!A79</f>
        <v>Machinery and transport equipment</v>
      </c>
      <c r="B10" s="57">
        <f>'[1]by prod'!B83</f>
        <v>13310.460525</v>
      </c>
      <c r="C10" s="57">
        <f>'[1]by prod'!C83</f>
        <v>15883.267742</v>
      </c>
      <c r="D10" s="57">
        <f>'[1]by prod'!D83</f>
        <v>17613.248611000003</v>
      </c>
      <c r="E10" s="57">
        <f>'[1]by prod'!E83</f>
        <v>20863.297925999999</v>
      </c>
      <c r="F10" s="57">
        <f>'[1]by prod'!F83</f>
        <v>26113.414492</v>
      </c>
      <c r="G10" s="57">
        <f>'[1]by prod'!G83</f>
        <v>29649.783359000001</v>
      </c>
      <c r="H10" s="57">
        <f>'[1]by prod'!H83</f>
        <v>25248.888394999998</v>
      </c>
      <c r="I10" s="57">
        <f>'[1]by prod'!I83</f>
        <v>29196.566070999997</v>
      </c>
      <c r="J10" s="57">
        <f>'[1]by prod'!J83</f>
        <v>31213.805000999997</v>
      </c>
      <c r="K10" s="57">
        <f>'[1]by prod'!K83</f>
        <v>29158.634618</v>
      </c>
      <c r="L10" s="57"/>
      <c r="M10" s="57">
        <f>'[1]by prod'!M83</f>
        <v>56872.440093999998</v>
      </c>
      <c r="N10" s="57">
        <f>'[1]by prod'!N83</f>
        <v>72695.401797999992</v>
      </c>
      <c r="O10" s="57">
        <f>'[1]by prod'!O83</f>
        <v>86714.125985999999</v>
      </c>
      <c r="P10" s="57">
        <f>'[1]by prod'!P83</f>
        <v>100612.53626899999</v>
      </c>
      <c r="Q10" s="57">
        <f>'[1]by prod'!Q83</f>
        <v>123238.10385699999</v>
      </c>
      <c r="R10" s="57">
        <f>'[1]by prod'!R83</f>
        <v>153829.17284599997</v>
      </c>
      <c r="S10" s="57">
        <f>'[1]by prod'!S83</f>
        <v>132118.73785400001</v>
      </c>
      <c r="T10" s="57">
        <f>'[1]by prod'!T83</f>
        <v>147804.96138999998</v>
      </c>
      <c r="U10" s="57">
        <f>'[1]by prod'!U83</f>
        <v>161388.11073500002</v>
      </c>
      <c r="V10" s="57">
        <f>'[1]by prod'!V83</f>
        <v>161710.91512599998</v>
      </c>
      <c r="X10" s="6">
        <f t="shared" si="19"/>
        <v>-43561.979568999996</v>
      </c>
      <c r="Y10" s="6">
        <f t="shared" si="1"/>
        <v>-56812.134055999995</v>
      </c>
      <c r="Z10" s="6">
        <f t="shared" si="2"/>
        <v>-69100.877374999996</v>
      </c>
      <c r="AA10" s="6">
        <f t="shared" si="3"/>
        <v>-79749.23834299999</v>
      </c>
      <c r="AB10" s="6">
        <f t="shared" si="4"/>
        <v>-97124.689364999998</v>
      </c>
      <c r="AC10" s="6">
        <f t="shared" si="5"/>
        <v>-124179.38948699998</v>
      </c>
      <c r="AD10" s="6">
        <f t="shared" si="6"/>
        <v>-106869.849459</v>
      </c>
      <c r="AE10" s="6">
        <f t="shared" si="7"/>
        <v>-118608.39531899999</v>
      </c>
      <c r="AF10" s="6">
        <f t="shared" si="8"/>
        <v>-130174.30573400002</v>
      </c>
      <c r="AG10" s="6">
        <f t="shared" si="9"/>
        <v>-132552.28050799997</v>
      </c>
      <c r="AI10" s="6">
        <f t="shared" si="20"/>
        <v>70182.900618999993</v>
      </c>
      <c r="AJ10" s="6">
        <f t="shared" si="10"/>
        <v>88578.669539999988</v>
      </c>
      <c r="AK10" s="6">
        <f t="shared" si="11"/>
        <v>104327.374597</v>
      </c>
      <c r="AL10" s="6">
        <f t="shared" si="12"/>
        <v>121475.83419499999</v>
      </c>
      <c r="AM10" s="6">
        <f t="shared" si="13"/>
        <v>149351.51834899999</v>
      </c>
      <c r="AN10" s="6">
        <f t="shared" si="14"/>
        <v>183478.95620499997</v>
      </c>
      <c r="AO10" s="6">
        <f t="shared" si="15"/>
        <v>157367.62624899999</v>
      </c>
      <c r="AP10" s="6">
        <f t="shared" si="16"/>
        <v>177001.52746099999</v>
      </c>
      <c r="AQ10" s="6">
        <f t="shared" si="17"/>
        <v>192601.91573600002</v>
      </c>
      <c r="AR10" s="6">
        <f t="shared" si="18"/>
        <v>190869.54974399999</v>
      </c>
    </row>
    <row r="11" spans="1:44" s="6" customFormat="1" x14ac:dyDescent="0.25">
      <c r="A11" s="58" t="str">
        <f>'[1]by prod'!A92</f>
        <v>Textiles</v>
      </c>
      <c r="B11" s="57">
        <f>'[1]by prod'!B96</f>
        <v>1723.150819</v>
      </c>
      <c r="C11" s="57">
        <f>'[1]by prod'!C96</f>
        <v>1882.5254639999998</v>
      </c>
      <c r="D11" s="57">
        <f>'[1]by prod'!D96</f>
        <v>1788.7073</v>
      </c>
      <c r="E11" s="57">
        <f>'[1]by prod'!E96</f>
        <v>1920.1238640000001</v>
      </c>
      <c r="F11" s="57">
        <f>'[1]by prod'!F96</f>
        <v>2743.0523029999999</v>
      </c>
      <c r="G11" s="57">
        <f>'[1]by prod'!G96</f>
        <v>3007.247218</v>
      </c>
      <c r="H11" s="57">
        <f>'[1]by prod'!H96</f>
        <v>2025.96595</v>
      </c>
      <c r="I11" s="57">
        <f>'[1]by prod'!I96</f>
        <v>2395.2605149999999</v>
      </c>
      <c r="J11" s="57">
        <f>'[1]by prod'!J96</f>
        <v>2702.9494850000001</v>
      </c>
      <c r="K11" s="57">
        <f>'[1]by prod'!K96</f>
        <v>2381.5111749999996</v>
      </c>
      <c r="L11" s="57"/>
      <c r="M11" s="57">
        <f>'[1]by prod'!M96</f>
        <v>8293.2869360000004</v>
      </c>
      <c r="N11" s="57">
        <f>'[1]by prod'!N96</f>
        <v>9237.4672200000005</v>
      </c>
      <c r="O11" s="57">
        <f>'[1]by prod'!O96</f>
        <v>9683.1086730000006</v>
      </c>
      <c r="P11" s="57">
        <f>'[1]by prod'!P96</f>
        <v>11475.735696</v>
      </c>
      <c r="Q11" s="57">
        <f>'[1]by prod'!Q96</f>
        <v>13381.516486</v>
      </c>
      <c r="R11" s="57">
        <f>'[1]by prod'!R96</f>
        <v>15899.132503000001</v>
      </c>
      <c r="S11" s="57">
        <f>'[1]by prod'!S96</f>
        <v>13740.587079999999</v>
      </c>
      <c r="T11" s="57">
        <f>'[1]by prod'!T96</f>
        <v>15759.593174000001</v>
      </c>
      <c r="U11" s="57">
        <f>'[1]by prod'!U96</f>
        <v>18623.776812</v>
      </c>
      <c r="V11" s="57">
        <f>'[1]by prod'!V96</f>
        <v>18661.88682</v>
      </c>
      <c r="X11" s="6">
        <f t="shared" si="19"/>
        <v>-6570.136117</v>
      </c>
      <c r="Y11" s="6">
        <f t="shared" si="1"/>
        <v>-7354.9417560000002</v>
      </c>
      <c r="Z11" s="6">
        <f t="shared" si="2"/>
        <v>-7894.4013730000006</v>
      </c>
      <c r="AA11" s="6">
        <f t="shared" si="3"/>
        <v>-9555.6118319999987</v>
      </c>
      <c r="AB11" s="6">
        <f t="shared" si="4"/>
        <v>-10638.464183</v>
      </c>
      <c r="AC11" s="6">
        <f t="shared" si="5"/>
        <v>-12891.885285</v>
      </c>
      <c r="AD11" s="6">
        <f t="shared" si="6"/>
        <v>-11714.62113</v>
      </c>
      <c r="AE11" s="6">
        <f t="shared" si="7"/>
        <v>-13364.332659000002</v>
      </c>
      <c r="AF11" s="6">
        <f t="shared" si="8"/>
        <v>-15920.827326999999</v>
      </c>
      <c r="AG11" s="6">
        <f t="shared" si="9"/>
        <v>-16280.375645</v>
      </c>
      <c r="AI11" s="6">
        <f t="shared" si="20"/>
        <v>10016.437755000001</v>
      </c>
      <c r="AJ11" s="6">
        <f t="shared" si="10"/>
        <v>11119.992684000001</v>
      </c>
      <c r="AK11" s="6">
        <f t="shared" si="11"/>
        <v>11471.815973000001</v>
      </c>
      <c r="AL11" s="6">
        <f t="shared" si="12"/>
        <v>13395.859560000001</v>
      </c>
      <c r="AM11" s="6">
        <f t="shared" si="13"/>
        <v>16124.568789000001</v>
      </c>
      <c r="AN11" s="6">
        <f t="shared" si="14"/>
        <v>18906.379721000001</v>
      </c>
      <c r="AO11" s="6">
        <f t="shared" si="15"/>
        <v>15766.553029999999</v>
      </c>
      <c r="AP11" s="6">
        <f t="shared" si="16"/>
        <v>18154.853689000003</v>
      </c>
      <c r="AQ11" s="6">
        <f t="shared" si="17"/>
        <v>21326.726297000001</v>
      </c>
      <c r="AR11" s="6">
        <f t="shared" si="18"/>
        <v>21043.397994999999</v>
      </c>
    </row>
    <row r="12" spans="1:44" s="6" customFormat="1" x14ac:dyDescent="0.25">
      <c r="A12" s="58" t="str">
        <f>'[1]by prod'!A105</f>
        <v>Clothing</v>
      </c>
      <c r="B12" s="57">
        <f>'[1]by prod'!B109</f>
        <v>10390.561752</v>
      </c>
      <c r="C12" s="57">
        <f>'[1]by prod'!C109</f>
        <v>11326.085874</v>
      </c>
      <c r="D12" s="57">
        <f>'[1]by prod'!D109</f>
        <v>10565.573258999999</v>
      </c>
      <c r="E12" s="57">
        <f>'[1]by prod'!E109</f>
        <v>11299.085078</v>
      </c>
      <c r="F12" s="57">
        <f>'[1]by prod'!F109</f>
        <v>12935.840050000001</v>
      </c>
      <c r="G12" s="57">
        <f>'[1]by prod'!G109</f>
        <v>13667.638869999999</v>
      </c>
      <c r="H12" s="57">
        <f>'[1]by prod'!H109</f>
        <v>11564.880525</v>
      </c>
      <c r="I12" s="57">
        <f>'[1]by prod'!I109</f>
        <v>11524.114468</v>
      </c>
      <c r="J12" s="57">
        <f>'[1]by prod'!J109</f>
        <v>12756.774613</v>
      </c>
      <c r="K12" s="57">
        <f>'[1]by prod'!K109</f>
        <v>11816.733831</v>
      </c>
      <c r="L12" s="57"/>
      <c r="M12" s="57">
        <f>'[1]by prod'!M109</f>
        <v>3422.4171510000001</v>
      </c>
      <c r="N12" s="57">
        <f>'[1]by prod'!N109</f>
        <v>3861.690955</v>
      </c>
      <c r="O12" s="57">
        <f>'[1]by prod'!O109</f>
        <v>4006.466175</v>
      </c>
      <c r="P12" s="57">
        <f>'[1]by prod'!P109</f>
        <v>5155.3338090000007</v>
      </c>
      <c r="Q12" s="57">
        <f>'[1]by prod'!Q109</f>
        <v>6894.8575650000002</v>
      </c>
      <c r="R12" s="57">
        <f>'[1]by prod'!R109</f>
        <v>5946.9615990000002</v>
      </c>
      <c r="S12" s="57">
        <f>'[1]by prod'!S109</f>
        <v>5959.2641469999999</v>
      </c>
      <c r="T12" s="57">
        <f>'[1]by prod'!T109</f>
        <v>6728.4889620000004</v>
      </c>
      <c r="U12" s="57">
        <f>'[1]by prod'!U109</f>
        <v>7740.274386</v>
      </c>
      <c r="V12" s="57">
        <f>'[1]by prod'!V109</f>
        <v>9291.8643830000001</v>
      </c>
      <c r="X12" s="6">
        <f t="shared" si="19"/>
        <v>6968.144601</v>
      </c>
      <c r="Y12" s="6">
        <f t="shared" si="1"/>
        <v>7464.3949190000003</v>
      </c>
      <c r="Z12" s="6">
        <f t="shared" si="2"/>
        <v>6559.1070839999993</v>
      </c>
      <c r="AA12" s="6">
        <f t="shared" si="3"/>
        <v>6143.7512689999994</v>
      </c>
      <c r="AB12" s="6">
        <f t="shared" si="4"/>
        <v>6040.9824850000005</v>
      </c>
      <c r="AC12" s="6">
        <f t="shared" si="5"/>
        <v>7720.6772709999987</v>
      </c>
      <c r="AD12" s="6">
        <f t="shared" si="6"/>
        <v>5605.6163780000006</v>
      </c>
      <c r="AE12" s="6">
        <f t="shared" si="7"/>
        <v>4795.6255059999994</v>
      </c>
      <c r="AF12" s="6">
        <f t="shared" si="8"/>
        <v>5016.5002269999995</v>
      </c>
      <c r="AG12" s="6">
        <f t="shared" si="9"/>
        <v>2524.8694479999995</v>
      </c>
      <c r="AI12" s="6">
        <f t="shared" si="20"/>
        <v>13812.978902999999</v>
      </c>
      <c r="AJ12" s="6">
        <f t="shared" si="10"/>
        <v>15187.776829</v>
      </c>
      <c r="AK12" s="6">
        <f t="shared" si="11"/>
        <v>14572.039433999998</v>
      </c>
      <c r="AL12" s="6">
        <f t="shared" si="12"/>
        <v>16454.418887</v>
      </c>
      <c r="AM12" s="6">
        <f t="shared" si="13"/>
        <v>19830.697615000001</v>
      </c>
      <c r="AN12" s="6">
        <f t="shared" si="14"/>
        <v>19614.600468999997</v>
      </c>
      <c r="AO12" s="6">
        <f t="shared" si="15"/>
        <v>17524.144672000002</v>
      </c>
      <c r="AP12" s="6">
        <f t="shared" si="16"/>
        <v>18252.603429999999</v>
      </c>
      <c r="AQ12" s="6">
        <f t="shared" si="17"/>
        <v>20497.048998999999</v>
      </c>
      <c r="AR12" s="6">
        <f t="shared" si="18"/>
        <v>21108.598213999998</v>
      </c>
    </row>
    <row r="13" spans="1:44" x14ac:dyDescent="0.2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spans="1:44" x14ac:dyDescent="0.25">
      <c r="A14" s="56" t="str">
        <f>'[1]by prod'!A6</f>
        <v>CEN-SAD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</row>
    <row r="15" spans="1:44" s="2" customFormat="1" x14ac:dyDescent="0.25">
      <c r="A15" s="61"/>
      <c r="B15" s="61" t="str">
        <f>B2</f>
        <v>Export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 t="str">
        <f>M2</f>
        <v>Import</v>
      </c>
      <c r="N15" s="61"/>
      <c r="O15" s="61"/>
      <c r="P15" s="61"/>
      <c r="Q15" s="61"/>
      <c r="R15" s="61"/>
      <c r="S15" s="61"/>
      <c r="T15" s="61"/>
      <c r="U15" s="61"/>
      <c r="V15" s="61"/>
      <c r="X15" s="2" t="s">
        <v>3</v>
      </c>
      <c r="AI15" s="2" t="s">
        <v>4</v>
      </c>
    </row>
    <row r="16" spans="1:44" s="2" customFormat="1" x14ac:dyDescent="0.25">
      <c r="A16" s="61"/>
      <c r="B16" s="61">
        <f t="shared" ref="B16:V16" si="21">B3</f>
        <v>2003</v>
      </c>
      <c r="C16" s="61">
        <f t="shared" si="21"/>
        <v>2004</v>
      </c>
      <c r="D16" s="61">
        <f t="shared" si="21"/>
        <v>2005</v>
      </c>
      <c r="E16" s="61">
        <f t="shared" si="21"/>
        <v>2006</v>
      </c>
      <c r="F16" s="61">
        <f t="shared" si="21"/>
        <v>2007</v>
      </c>
      <c r="G16" s="61">
        <f t="shared" si="21"/>
        <v>2008</v>
      </c>
      <c r="H16" s="61">
        <f t="shared" si="21"/>
        <v>2009</v>
      </c>
      <c r="I16" s="61">
        <f t="shared" si="21"/>
        <v>2010</v>
      </c>
      <c r="J16" s="61">
        <f t="shared" si="21"/>
        <v>2011</v>
      </c>
      <c r="K16" s="61">
        <f t="shared" si="21"/>
        <v>2012</v>
      </c>
      <c r="L16" s="61"/>
      <c r="M16" s="61">
        <f t="shared" si="21"/>
        <v>2003</v>
      </c>
      <c r="N16" s="61">
        <f t="shared" si="21"/>
        <v>2004</v>
      </c>
      <c r="O16" s="61">
        <f t="shared" si="21"/>
        <v>2005</v>
      </c>
      <c r="P16" s="61">
        <f t="shared" si="21"/>
        <v>2006</v>
      </c>
      <c r="Q16" s="61">
        <f t="shared" si="21"/>
        <v>2007</v>
      </c>
      <c r="R16" s="61">
        <f t="shared" si="21"/>
        <v>2008</v>
      </c>
      <c r="S16" s="61">
        <f t="shared" si="21"/>
        <v>2009</v>
      </c>
      <c r="T16" s="61">
        <f t="shared" si="21"/>
        <v>2010</v>
      </c>
      <c r="U16" s="61">
        <f t="shared" si="21"/>
        <v>2011</v>
      </c>
      <c r="V16" s="61">
        <f t="shared" si="21"/>
        <v>2012</v>
      </c>
      <c r="X16" s="2">
        <f t="shared" ref="X16:AR16" si="22">B16</f>
        <v>2003</v>
      </c>
      <c r="Y16" s="2">
        <f t="shared" si="22"/>
        <v>2004</v>
      </c>
      <c r="Z16" s="2">
        <f t="shared" si="22"/>
        <v>2005</v>
      </c>
      <c r="AA16" s="2">
        <f t="shared" si="22"/>
        <v>2006</v>
      </c>
      <c r="AB16" s="2">
        <f t="shared" si="22"/>
        <v>2007</v>
      </c>
      <c r="AC16" s="2">
        <f t="shared" si="22"/>
        <v>2008</v>
      </c>
      <c r="AD16" s="2">
        <f t="shared" si="22"/>
        <v>2009</v>
      </c>
      <c r="AE16" s="2">
        <f t="shared" si="22"/>
        <v>2010</v>
      </c>
      <c r="AF16" s="2">
        <f t="shared" si="22"/>
        <v>2011</v>
      </c>
      <c r="AG16" s="2">
        <f t="shared" si="22"/>
        <v>2012</v>
      </c>
      <c r="AH16" s="2">
        <f t="shared" si="22"/>
        <v>0</v>
      </c>
      <c r="AI16" s="2">
        <f t="shared" si="22"/>
        <v>2003</v>
      </c>
      <c r="AJ16" s="2">
        <f t="shared" si="22"/>
        <v>2004</v>
      </c>
      <c r="AK16" s="2">
        <f t="shared" si="22"/>
        <v>2005</v>
      </c>
      <c r="AL16" s="2">
        <f t="shared" si="22"/>
        <v>2006</v>
      </c>
      <c r="AM16" s="2">
        <f t="shared" si="22"/>
        <v>2007</v>
      </c>
      <c r="AN16" s="2">
        <f t="shared" si="22"/>
        <v>2008</v>
      </c>
      <c r="AO16" s="2">
        <f t="shared" si="22"/>
        <v>2009</v>
      </c>
      <c r="AP16" s="2">
        <f t="shared" si="22"/>
        <v>2010</v>
      </c>
      <c r="AQ16" s="2">
        <f t="shared" si="22"/>
        <v>2011</v>
      </c>
      <c r="AR16" s="2">
        <f t="shared" si="22"/>
        <v>2012</v>
      </c>
    </row>
    <row r="17" spans="1:44" s="6" customFormat="1" x14ac:dyDescent="0.25">
      <c r="A17" s="58" t="str">
        <f t="shared" ref="A17:A25" si="23">A4</f>
        <v>Total Trade</v>
      </c>
      <c r="B17" s="57">
        <f>'[1]by prod'!B6</f>
        <v>84550.629241000017</v>
      </c>
      <c r="C17" s="57">
        <f>'[1]by prod'!C6</f>
        <v>111169.254082</v>
      </c>
      <c r="D17" s="57">
        <f>'[1]by prod'!D6</f>
        <v>140065.95081799998</v>
      </c>
      <c r="E17" s="57">
        <f>'[1]by prod'!E6</f>
        <v>179724.56120500001</v>
      </c>
      <c r="F17" s="57">
        <f>'[1]by prod'!F6</f>
        <v>209092.10512400002</v>
      </c>
      <c r="G17" s="57">
        <f>'[1]by prod'!G6</f>
        <v>270621.13107599999</v>
      </c>
      <c r="H17" s="57">
        <f>'[1]by prod'!H6</f>
        <v>180304.53678499997</v>
      </c>
      <c r="I17" s="57">
        <f>'[1]by prod'!I6</f>
        <v>237321.27874700003</v>
      </c>
      <c r="J17" s="57">
        <f>'[1]by prod'!J6</f>
        <v>252463.30592599997</v>
      </c>
      <c r="K17" s="57">
        <f>'[1]by prod'!K6</f>
        <v>290123.65896299994</v>
      </c>
      <c r="L17" s="57"/>
      <c r="M17" s="57">
        <f>'[1]by prod'!M6</f>
        <v>86928.858563999995</v>
      </c>
      <c r="N17" s="57">
        <f>'[1]by prod'!N6</f>
        <v>102016.05480400001</v>
      </c>
      <c r="O17" s="57">
        <f>'[1]by prod'!O6</f>
        <v>124101.12646700004</v>
      </c>
      <c r="P17" s="57">
        <f>'[1]by prod'!P6</f>
        <v>150588.28038800001</v>
      </c>
      <c r="Q17" s="57">
        <f>'[1]by prod'!Q6</f>
        <v>188635.35584200002</v>
      </c>
      <c r="R17" s="57">
        <f>'[1]by prod'!R6</f>
        <v>242277.92019100001</v>
      </c>
      <c r="S17" s="57">
        <f>'[1]by prod'!S6</f>
        <v>210912.94442499999</v>
      </c>
      <c r="T17" s="57">
        <f>'[1]by prod'!T6</f>
        <v>243515.93921599994</v>
      </c>
      <c r="U17" s="57">
        <f>'[1]by prod'!U6</f>
        <v>273817.46629299992</v>
      </c>
      <c r="V17" s="57">
        <f>'[1]by prod'!V6</f>
        <v>292035.406724</v>
      </c>
      <c r="X17" s="6">
        <f t="shared" ref="X17:X25" si="24">B17-M17</f>
        <v>-2378.2293229999777</v>
      </c>
      <c r="Y17" s="6">
        <f t="shared" ref="Y17:Y25" si="25">C17-N17</f>
        <v>9153.1992779999855</v>
      </c>
      <c r="Z17" s="6">
        <f t="shared" ref="Z17:Z25" si="26">D17-O17</f>
        <v>15964.824350999945</v>
      </c>
      <c r="AA17" s="6">
        <f t="shared" ref="AA17:AA25" si="27">E17-P17</f>
        <v>29136.280816999992</v>
      </c>
      <c r="AB17" s="6">
        <f t="shared" ref="AB17:AB25" si="28">F17-Q17</f>
        <v>20456.749282000004</v>
      </c>
      <c r="AC17" s="6">
        <f t="shared" ref="AC17:AC25" si="29">G17-R17</f>
        <v>28343.210884999979</v>
      </c>
      <c r="AD17" s="6">
        <f t="shared" ref="AD17:AD25" si="30">H17-S17</f>
        <v>-30608.407640000019</v>
      </c>
      <c r="AE17" s="6">
        <f t="shared" ref="AE17:AE25" si="31">I17-T17</f>
        <v>-6194.6604689999076</v>
      </c>
      <c r="AF17" s="6">
        <f t="shared" ref="AF17:AF25" si="32">J17-U17</f>
        <v>-21354.160366999946</v>
      </c>
      <c r="AG17" s="6">
        <f t="shared" ref="AG17:AG25" si="33">K17-V17</f>
        <v>-1911.7477610000642</v>
      </c>
      <c r="AI17" s="6">
        <f t="shared" ref="AI17:AI25" si="34">M17+B17</f>
        <v>171479.48780500001</v>
      </c>
      <c r="AJ17" s="6">
        <f t="shared" ref="AJ17:AJ25" si="35">N17+C17</f>
        <v>213185.30888600001</v>
      </c>
      <c r="AK17" s="6">
        <f t="shared" ref="AK17:AK25" si="36">O17+D17</f>
        <v>264167.07728500001</v>
      </c>
      <c r="AL17" s="6">
        <f t="shared" ref="AL17:AL25" si="37">P17+E17</f>
        <v>330312.84159299999</v>
      </c>
      <c r="AM17" s="6">
        <f t="shared" ref="AM17:AM25" si="38">Q17+F17</f>
        <v>397727.46096600004</v>
      </c>
      <c r="AN17" s="6">
        <f t="shared" ref="AN17:AN25" si="39">R17+G17</f>
        <v>512899.05126700003</v>
      </c>
      <c r="AO17" s="6">
        <f t="shared" ref="AO17:AO25" si="40">S17+H17</f>
        <v>391217.48121</v>
      </c>
      <c r="AP17" s="6">
        <f t="shared" ref="AP17:AP25" si="41">T17+I17</f>
        <v>480837.21796299994</v>
      </c>
      <c r="AQ17" s="6">
        <f t="shared" ref="AQ17:AQ25" si="42">U17+J17</f>
        <v>526280.77221899992</v>
      </c>
      <c r="AR17" s="6">
        <f t="shared" ref="AR17:AR25" si="43">V17+K17</f>
        <v>582159.06568699994</v>
      </c>
    </row>
    <row r="18" spans="1:44" s="6" customFormat="1" x14ac:dyDescent="0.25">
      <c r="A18" s="58" t="str">
        <f t="shared" si="23"/>
        <v>Agricultural products</v>
      </c>
      <c r="B18" s="57">
        <f>'[1]by prod'!B19</f>
        <v>15332.006305999997</v>
      </c>
      <c r="C18" s="57">
        <f>'[1]by prod'!C19</f>
        <v>17069.951445999999</v>
      </c>
      <c r="D18" s="57">
        <f>'[1]by prod'!D19</f>
        <v>17675.552594999994</v>
      </c>
      <c r="E18" s="57">
        <f>'[1]by prod'!E19</f>
        <v>19247.139738000005</v>
      </c>
      <c r="F18" s="57">
        <f>'[1]by prod'!F19</f>
        <v>22881.113841000002</v>
      </c>
      <c r="G18" s="57">
        <f>'[1]by prod'!G19</f>
        <v>26564.470119999994</v>
      </c>
      <c r="H18" s="57">
        <f>'[1]by prod'!H19</f>
        <v>24584.885713</v>
      </c>
      <c r="I18" s="57">
        <f>'[1]by prod'!I19</f>
        <v>28279.621084999988</v>
      </c>
      <c r="J18" s="57">
        <f>'[1]by prod'!J19</f>
        <v>32850.287649999998</v>
      </c>
      <c r="K18" s="57">
        <f>'[1]by prod'!K19</f>
        <v>30584.898193000001</v>
      </c>
      <c r="L18" s="57"/>
      <c r="M18" s="57">
        <f>'[1]by prod'!M19</f>
        <v>15037.613691999999</v>
      </c>
      <c r="N18" s="57">
        <f>'[1]by prod'!N19</f>
        <v>17091.825917000002</v>
      </c>
      <c r="O18" s="57">
        <f>'[1]by prod'!O19</f>
        <v>19363.586688999996</v>
      </c>
      <c r="P18" s="57">
        <f>'[1]by prod'!P19</f>
        <v>21482.494046000003</v>
      </c>
      <c r="Q18" s="57">
        <f>'[1]by prod'!Q19</f>
        <v>29485.875603000004</v>
      </c>
      <c r="R18" s="57">
        <f>'[1]by prod'!R19</f>
        <v>38463.141409000003</v>
      </c>
      <c r="S18" s="57">
        <f>'[1]by prod'!S19</f>
        <v>34515.049766000004</v>
      </c>
      <c r="T18" s="57">
        <f>'[1]by prod'!T19</f>
        <v>42388.231297999992</v>
      </c>
      <c r="U18" s="57">
        <f>'[1]by prod'!U19</f>
        <v>51682.501924999997</v>
      </c>
      <c r="V18" s="57">
        <f>'[1]by prod'!V19</f>
        <v>54541.718604000002</v>
      </c>
      <c r="X18" s="6">
        <f t="shared" si="24"/>
        <v>294.3926139999985</v>
      </c>
      <c r="Y18" s="6">
        <f t="shared" si="25"/>
        <v>-21.874471000002814</v>
      </c>
      <c r="Z18" s="6">
        <f t="shared" si="26"/>
        <v>-1688.0340940000024</v>
      </c>
      <c r="AA18" s="6">
        <f t="shared" si="27"/>
        <v>-2235.3543079999981</v>
      </c>
      <c r="AB18" s="6">
        <f t="shared" si="28"/>
        <v>-6604.7617620000019</v>
      </c>
      <c r="AC18" s="6">
        <f t="shared" si="29"/>
        <v>-11898.671289000009</v>
      </c>
      <c r="AD18" s="6">
        <f t="shared" si="30"/>
        <v>-9930.1640530000041</v>
      </c>
      <c r="AE18" s="6">
        <f t="shared" si="31"/>
        <v>-14108.610213000004</v>
      </c>
      <c r="AF18" s="6">
        <f t="shared" si="32"/>
        <v>-18832.214274999998</v>
      </c>
      <c r="AG18" s="6">
        <f t="shared" si="33"/>
        <v>-23956.820411000001</v>
      </c>
      <c r="AI18" s="6">
        <f t="shared" si="34"/>
        <v>30369.619997999995</v>
      </c>
      <c r="AJ18" s="6">
        <f t="shared" si="35"/>
        <v>34161.777363000001</v>
      </c>
      <c r="AK18" s="6">
        <f t="shared" si="36"/>
        <v>37039.13928399999</v>
      </c>
      <c r="AL18" s="6">
        <f t="shared" si="37"/>
        <v>40729.633784000005</v>
      </c>
      <c r="AM18" s="6">
        <f t="shared" si="38"/>
        <v>52366.989444000006</v>
      </c>
      <c r="AN18" s="6">
        <f t="shared" si="39"/>
        <v>65027.611529000002</v>
      </c>
      <c r="AO18" s="6">
        <f t="shared" si="40"/>
        <v>59099.935479000007</v>
      </c>
      <c r="AP18" s="6">
        <f t="shared" si="41"/>
        <v>70667.852382999976</v>
      </c>
      <c r="AQ18" s="6">
        <f t="shared" si="42"/>
        <v>84532.789575000003</v>
      </c>
      <c r="AR18" s="6">
        <f t="shared" si="43"/>
        <v>85126.616796999995</v>
      </c>
    </row>
    <row r="19" spans="1:44" s="6" customFormat="1" x14ac:dyDescent="0.25">
      <c r="A19" s="58" t="str">
        <f t="shared" si="23"/>
        <v>Food</v>
      </c>
      <c r="B19" s="57">
        <f>'[1]by prod'!B32</f>
        <v>12429.820944000001</v>
      </c>
      <c r="C19" s="57">
        <f>'[1]by prod'!C32</f>
        <v>13575.641796</v>
      </c>
      <c r="D19" s="57">
        <f>'[1]by prod'!D32</f>
        <v>14104.618935000004</v>
      </c>
      <c r="E19" s="57">
        <f>'[1]by prod'!E32</f>
        <v>15498.655213</v>
      </c>
      <c r="F19" s="57">
        <f>'[1]by prod'!F32</f>
        <v>18807.323503</v>
      </c>
      <c r="G19" s="57">
        <f>'[1]by prod'!G32</f>
        <v>21978.785887999999</v>
      </c>
      <c r="H19" s="57">
        <f>'[1]by prod'!H32</f>
        <v>21364.289772999997</v>
      </c>
      <c r="I19" s="57">
        <f>'[1]by prod'!I32</f>
        <v>23719.369049000001</v>
      </c>
      <c r="J19" s="57">
        <f>'[1]by prod'!J32</f>
        <v>27047.451518999998</v>
      </c>
      <c r="K19" s="57">
        <f>'[1]by prod'!K32</f>
        <v>24821.100726999994</v>
      </c>
      <c r="L19" s="57"/>
      <c r="M19" s="57">
        <f>'[1]by prod'!M32</f>
        <v>13128.886361999999</v>
      </c>
      <c r="N19" s="57">
        <f>'[1]by prod'!N32</f>
        <v>14907.320576</v>
      </c>
      <c r="O19" s="57">
        <f>'[1]by prod'!O32</f>
        <v>16974.176759999998</v>
      </c>
      <c r="P19" s="57">
        <f>'[1]by prod'!P32</f>
        <v>18932.922405000001</v>
      </c>
      <c r="Q19" s="57">
        <f>'[1]by prod'!Q32</f>
        <v>26115.020089000001</v>
      </c>
      <c r="R19" s="57">
        <f>'[1]by prod'!R32</f>
        <v>34431.101201999991</v>
      </c>
      <c r="S19" s="57">
        <f>'[1]by prod'!S32</f>
        <v>30922.587317000001</v>
      </c>
      <c r="T19" s="57">
        <f>'[1]by prod'!T32</f>
        <v>38183.342438000014</v>
      </c>
      <c r="U19" s="57">
        <f>'[1]by prod'!U32</f>
        <v>47434.406526000006</v>
      </c>
      <c r="V19" s="57">
        <f>'[1]by prod'!V32</f>
        <v>50118.453234000008</v>
      </c>
      <c r="X19" s="6">
        <f t="shared" si="24"/>
        <v>-699.06541799999832</v>
      </c>
      <c r="Y19" s="6">
        <f t="shared" si="25"/>
        <v>-1331.6787800000002</v>
      </c>
      <c r="Z19" s="6">
        <f t="shared" si="26"/>
        <v>-2869.5578249999944</v>
      </c>
      <c r="AA19" s="6">
        <f t="shared" si="27"/>
        <v>-3434.2671920000012</v>
      </c>
      <c r="AB19" s="6">
        <f t="shared" si="28"/>
        <v>-7307.6965860000018</v>
      </c>
      <c r="AC19" s="6">
        <f t="shared" si="29"/>
        <v>-12452.315313999992</v>
      </c>
      <c r="AD19" s="6">
        <f t="shared" si="30"/>
        <v>-9558.2975440000046</v>
      </c>
      <c r="AE19" s="6">
        <f t="shared" si="31"/>
        <v>-14463.973389000013</v>
      </c>
      <c r="AF19" s="6">
        <f t="shared" si="32"/>
        <v>-20386.955007000008</v>
      </c>
      <c r="AG19" s="6">
        <f t="shared" si="33"/>
        <v>-25297.352507000014</v>
      </c>
      <c r="AI19" s="6">
        <f t="shared" si="34"/>
        <v>25558.707306</v>
      </c>
      <c r="AJ19" s="6">
        <f t="shared" si="35"/>
        <v>28482.962372000002</v>
      </c>
      <c r="AK19" s="6">
        <f t="shared" si="36"/>
        <v>31078.795695000001</v>
      </c>
      <c r="AL19" s="6">
        <f t="shared" si="37"/>
        <v>34431.577618000003</v>
      </c>
      <c r="AM19" s="6">
        <f t="shared" si="38"/>
        <v>44922.343592000005</v>
      </c>
      <c r="AN19" s="6">
        <f t="shared" si="39"/>
        <v>56409.887089999989</v>
      </c>
      <c r="AO19" s="6">
        <f t="shared" si="40"/>
        <v>52286.877089999994</v>
      </c>
      <c r="AP19" s="6">
        <f t="shared" si="41"/>
        <v>61902.711487000015</v>
      </c>
      <c r="AQ19" s="6">
        <f t="shared" si="42"/>
        <v>74481.858045000001</v>
      </c>
      <c r="AR19" s="6">
        <f t="shared" si="43"/>
        <v>74939.553960999998</v>
      </c>
    </row>
    <row r="20" spans="1:44" s="6" customFormat="1" x14ac:dyDescent="0.25">
      <c r="A20" s="58" t="str">
        <f t="shared" si="23"/>
        <v>Fuels and Minerals</v>
      </c>
      <c r="B20" s="57">
        <f>'[1]by prod'!B45</f>
        <v>46570.119505999995</v>
      </c>
      <c r="C20" s="57">
        <f>'[1]by prod'!C45</f>
        <v>67230.561214999994</v>
      </c>
      <c r="D20" s="57">
        <f>'[1]by prod'!D45</f>
        <v>93422.015515000006</v>
      </c>
      <c r="E20" s="57">
        <f>'[1]by prod'!E45</f>
        <v>126624.232781</v>
      </c>
      <c r="F20" s="57">
        <f>'[1]by prod'!F45</f>
        <v>145284.495704</v>
      </c>
      <c r="G20" s="57">
        <f>'[1]by prod'!G45</f>
        <v>194943.03283800001</v>
      </c>
      <c r="H20" s="57">
        <f>'[1]by prod'!H45</f>
        <v>116534.89655600001</v>
      </c>
      <c r="I20" s="57">
        <f>'[1]by prod'!I45</f>
        <v>160976.43383200004</v>
      </c>
      <c r="J20" s="57">
        <f>'[1]by prod'!J45</f>
        <v>171475.28632000001</v>
      </c>
      <c r="K20" s="57">
        <f>'[1]by prod'!K45</f>
        <v>212957.72065399995</v>
      </c>
      <c r="L20" s="57"/>
      <c r="M20" s="57">
        <f>'[1]by prod'!M45</f>
        <v>8612.9061350000011</v>
      </c>
      <c r="N20" s="57">
        <f>'[1]by prod'!N45</f>
        <v>8770.8562250000014</v>
      </c>
      <c r="O20" s="57">
        <f>'[1]by prod'!O45</f>
        <v>16313.960138999999</v>
      </c>
      <c r="P20" s="57">
        <f>'[1]by prod'!P45</f>
        <v>25315.089798000005</v>
      </c>
      <c r="Q20" s="57">
        <f>'[1]by prod'!Q45</f>
        <v>28674.190701000007</v>
      </c>
      <c r="R20" s="57">
        <f>'[1]by prod'!R45</f>
        <v>39192.211140000007</v>
      </c>
      <c r="S20" s="57">
        <f>'[1]by prod'!S45</f>
        <v>26612.437751999994</v>
      </c>
      <c r="T20" s="57">
        <f>'[1]by prod'!T45</f>
        <v>35964.028404999997</v>
      </c>
      <c r="U20" s="57">
        <f>'[1]by prod'!U45</f>
        <v>49577.418607000007</v>
      </c>
      <c r="V20" s="57">
        <f>'[1]by prod'!V45</f>
        <v>53392.146683000006</v>
      </c>
      <c r="X20" s="6">
        <f t="shared" si="24"/>
        <v>37957.213370999991</v>
      </c>
      <c r="Y20" s="6">
        <f t="shared" si="25"/>
        <v>58459.704989999991</v>
      </c>
      <c r="Z20" s="6">
        <f t="shared" si="26"/>
        <v>77108.055376000004</v>
      </c>
      <c r="AA20" s="6">
        <f t="shared" si="27"/>
        <v>101309.142983</v>
      </c>
      <c r="AB20" s="6">
        <f t="shared" si="28"/>
        <v>116610.30500299999</v>
      </c>
      <c r="AC20" s="6">
        <f t="shared" si="29"/>
        <v>155750.82169800001</v>
      </c>
      <c r="AD20" s="6">
        <f t="shared" si="30"/>
        <v>89922.458804000009</v>
      </c>
      <c r="AE20" s="6">
        <f t="shared" si="31"/>
        <v>125012.40542700005</v>
      </c>
      <c r="AF20" s="6">
        <f t="shared" si="32"/>
        <v>121897.86771300001</v>
      </c>
      <c r="AG20" s="6">
        <f t="shared" si="33"/>
        <v>159565.57397099995</v>
      </c>
      <c r="AI20" s="6">
        <f t="shared" si="34"/>
        <v>55183.025641</v>
      </c>
      <c r="AJ20" s="6">
        <f t="shared" si="35"/>
        <v>76001.41743999999</v>
      </c>
      <c r="AK20" s="6">
        <f t="shared" si="36"/>
        <v>109735.97565400001</v>
      </c>
      <c r="AL20" s="6">
        <f t="shared" si="37"/>
        <v>151939.322579</v>
      </c>
      <c r="AM20" s="6">
        <f t="shared" si="38"/>
        <v>173958.68640500001</v>
      </c>
      <c r="AN20" s="6">
        <f t="shared" si="39"/>
        <v>234135.24397800001</v>
      </c>
      <c r="AO20" s="6">
        <f t="shared" si="40"/>
        <v>143147.33430799999</v>
      </c>
      <c r="AP20" s="6">
        <f t="shared" si="41"/>
        <v>196940.46223700003</v>
      </c>
      <c r="AQ20" s="6">
        <f t="shared" si="42"/>
        <v>221052.70492700001</v>
      </c>
      <c r="AR20" s="6">
        <f t="shared" si="43"/>
        <v>266349.86733699997</v>
      </c>
    </row>
    <row r="21" spans="1:44" s="6" customFormat="1" x14ac:dyDescent="0.25">
      <c r="A21" s="58" t="str">
        <f t="shared" si="23"/>
        <v>Fuels</v>
      </c>
      <c r="B21" s="57">
        <f>'[1]by prod'!B58</f>
        <v>43905.20392900001</v>
      </c>
      <c r="C21" s="57">
        <f>'[1]by prod'!C58</f>
        <v>63744.824786999998</v>
      </c>
      <c r="D21" s="57">
        <f>'[1]by prod'!D58</f>
        <v>89137.231610000003</v>
      </c>
      <c r="E21" s="57">
        <f>'[1]by prod'!E58</f>
        <v>121309.85560300002</v>
      </c>
      <c r="F21" s="57">
        <f>'[1]by prod'!F58</f>
        <v>138197.96591100001</v>
      </c>
      <c r="G21" s="57">
        <f>'[1]by prod'!G58</f>
        <v>184418.93273199999</v>
      </c>
      <c r="H21" s="57">
        <f>'[1]by prod'!H58</f>
        <v>110877.16918900001</v>
      </c>
      <c r="I21" s="57">
        <f>'[1]by prod'!I58</f>
        <v>153193.09845100003</v>
      </c>
      <c r="J21" s="57">
        <f>'[1]by prod'!J58</f>
        <v>161344.49755999999</v>
      </c>
      <c r="K21" s="57">
        <f>'[1]by prod'!K58</f>
        <v>202112.63343600006</v>
      </c>
      <c r="L21" s="57"/>
      <c r="M21" s="57">
        <f>'[1]by prod'!M58</f>
        <v>7247.8825559999996</v>
      </c>
      <c r="N21" s="57">
        <f>'[1]by prod'!N58</f>
        <v>6892.3969750000015</v>
      </c>
      <c r="O21" s="57">
        <f>'[1]by prod'!O58</f>
        <v>13687.261978999999</v>
      </c>
      <c r="P21" s="57">
        <f>'[1]by prod'!P58</f>
        <v>21402.826754999998</v>
      </c>
      <c r="Q21" s="57">
        <f>'[1]by prod'!Q58</f>
        <v>24058.342248999998</v>
      </c>
      <c r="R21" s="57">
        <f>'[1]by prod'!R58</f>
        <v>31642.738649999992</v>
      </c>
      <c r="S21" s="57">
        <f>'[1]by prod'!S58</f>
        <v>22315.279531</v>
      </c>
      <c r="T21" s="57">
        <f>'[1]by prod'!T58</f>
        <v>29535.061145</v>
      </c>
      <c r="U21" s="57">
        <f>'[1]by prod'!U58</f>
        <v>42242.278655999995</v>
      </c>
      <c r="V21" s="57">
        <f>'[1]by prod'!V58</f>
        <v>46825.175635</v>
      </c>
      <c r="X21" s="6">
        <f t="shared" si="24"/>
        <v>36657.321373000013</v>
      </c>
      <c r="Y21" s="6">
        <f t="shared" si="25"/>
        <v>56852.427811999994</v>
      </c>
      <c r="Z21" s="6">
        <f t="shared" si="26"/>
        <v>75449.969631</v>
      </c>
      <c r="AA21" s="6">
        <f t="shared" si="27"/>
        <v>99907.028848000016</v>
      </c>
      <c r="AB21" s="6">
        <f t="shared" si="28"/>
        <v>114139.62366200001</v>
      </c>
      <c r="AC21" s="6">
        <f t="shared" si="29"/>
        <v>152776.194082</v>
      </c>
      <c r="AD21" s="6">
        <f t="shared" si="30"/>
        <v>88561.889658</v>
      </c>
      <c r="AE21" s="6">
        <f t="shared" si="31"/>
        <v>123658.03730600003</v>
      </c>
      <c r="AF21" s="6">
        <f t="shared" si="32"/>
        <v>119102.21890399999</v>
      </c>
      <c r="AG21" s="6">
        <f t="shared" si="33"/>
        <v>155287.45780100007</v>
      </c>
      <c r="AI21" s="6">
        <f t="shared" si="34"/>
        <v>51153.086485000007</v>
      </c>
      <c r="AJ21" s="6">
        <f t="shared" si="35"/>
        <v>70637.221762000001</v>
      </c>
      <c r="AK21" s="6">
        <f t="shared" si="36"/>
        <v>102824.49358900001</v>
      </c>
      <c r="AL21" s="6">
        <f t="shared" si="37"/>
        <v>142712.68235800002</v>
      </c>
      <c r="AM21" s="6">
        <f t="shared" si="38"/>
        <v>162256.30816000002</v>
      </c>
      <c r="AN21" s="6">
        <f t="shared" si="39"/>
        <v>216061.67138199997</v>
      </c>
      <c r="AO21" s="6">
        <f t="shared" si="40"/>
        <v>133192.44872000001</v>
      </c>
      <c r="AP21" s="6">
        <f t="shared" si="41"/>
        <v>182728.15959600004</v>
      </c>
      <c r="AQ21" s="6">
        <f t="shared" si="42"/>
        <v>203586.77621599997</v>
      </c>
      <c r="AR21" s="6">
        <f t="shared" si="43"/>
        <v>248937.80907100005</v>
      </c>
    </row>
    <row r="22" spans="1:44" s="6" customFormat="1" x14ac:dyDescent="0.25">
      <c r="A22" s="58" t="str">
        <f t="shared" si="23"/>
        <v>Manifactures</v>
      </c>
      <c r="B22" s="57">
        <f>'[1]by prod'!B71</f>
        <v>21625.668297</v>
      </c>
      <c r="C22" s="57">
        <f>'[1]by prod'!C71</f>
        <v>25812.110370999999</v>
      </c>
      <c r="D22" s="57">
        <f>'[1]by prod'!D71</f>
        <v>27581.698186999998</v>
      </c>
      <c r="E22" s="57">
        <f>'[1]by prod'!E71</f>
        <v>31847.902304999996</v>
      </c>
      <c r="F22" s="57">
        <f>'[1]by prod'!F71</f>
        <v>38904.922896999989</v>
      </c>
      <c r="G22" s="57">
        <f>'[1]by prod'!G71</f>
        <v>45797.439855000004</v>
      </c>
      <c r="H22" s="57">
        <f>'[1]by prod'!H71</f>
        <v>35208.993242999997</v>
      </c>
      <c r="I22" s="57">
        <f>'[1]by prod'!I71</f>
        <v>41640.904894000007</v>
      </c>
      <c r="J22" s="57">
        <f>'[1]by prod'!J71</f>
        <v>45498.205227999999</v>
      </c>
      <c r="K22" s="57">
        <f>'[1]by prod'!K71</f>
        <v>43524.191197</v>
      </c>
      <c r="L22" s="57"/>
      <c r="M22" s="57">
        <f>'[1]by prod'!M71</f>
        <v>60572.839546999989</v>
      </c>
      <c r="N22" s="57">
        <f>'[1]by prod'!N71</f>
        <v>71935.378733999998</v>
      </c>
      <c r="O22" s="57">
        <f>'[1]by prod'!O71</f>
        <v>84050.877036999984</v>
      </c>
      <c r="P22" s="57">
        <f>'[1]by prod'!P71</f>
        <v>98927.353912999984</v>
      </c>
      <c r="Q22" s="57">
        <f>'[1]by prod'!Q71</f>
        <v>124780.38699599999</v>
      </c>
      <c r="R22" s="57">
        <f>'[1]by prod'!R71</f>
        <v>157127.60650299999</v>
      </c>
      <c r="S22" s="57">
        <f>'[1]by prod'!S71</f>
        <v>142979.67975499999</v>
      </c>
      <c r="T22" s="57">
        <f>'[1]by prod'!T71</f>
        <v>156956.24711599998</v>
      </c>
      <c r="U22" s="57">
        <f>'[1]by prod'!U71</f>
        <v>168223.02193399996</v>
      </c>
      <c r="V22" s="57">
        <f>'[1]by prod'!V71</f>
        <v>175505.42715299991</v>
      </c>
      <c r="X22" s="6">
        <f t="shared" si="24"/>
        <v>-38947.171249999985</v>
      </c>
      <c r="Y22" s="6">
        <f t="shared" si="25"/>
        <v>-46123.268362999996</v>
      </c>
      <c r="Z22" s="6">
        <f t="shared" si="26"/>
        <v>-56469.178849999982</v>
      </c>
      <c r="AA22" s="6">
        <f t="shared" si="27"/>
        <v>-67079.451607999988</v>
      </c>
      <c r="AB22" s="6">
        <f t="shared" si="28"/>
        <v>-85875.464099000004</v>
      </c>
      <c r="AC22" s="6">
        <f t="shared" si="29"/>
        <v>-111330.16664799998</v>
      </c>
      <c r="AD22" s="6">
        <f t="shared" si="30"/>
        <v>-107770.68651199999</v>
      </c>
      <c r="AE22" s="6">
        <f t="shared" si="31"/>
        <v>-115315.34222199998</v>
      </c>
      <c r="AF22" s="6">
        <f t="shared" si="32"/>
        <v>-122724.81670599995</v>
      </c>
      <c r="AG22" s="6">
        <f t="shared" si="33"/>
        <v>-131981.2359559999</v>
      </c>
      <c r="AI22" s="6">
        <f t="shared" si="34"/>
        <v>82198.507843999992</v>
      </c>
      <c r="AJ22" s="6">
        <f t="shared" si="35"/>
        <v>97747.489105000001</v>
      </c>
      <c r="AK22" s="6">
        <f t="shared" si="36"/>
        <v>111632.57522399999</v>
      </c>
      <c r="AL22" s="6">
        <f t="shared" si="37"/>
        <v>130775.25621799998</v>
      </c>
      <c r="AM22" s="6">
        <f t="shared" si="38"/>
        <v>163685.30989299997</v>
      </c>
      <c r="AN22" s="6">
        <f t="shared" si="39"/>
        <v>202925.04635799999</v>
      </c>
      <c r="AO22" s="6">
        <f t="shared" si="40"/>
        <v>178188.67299799999</v>
      </c>
      <c r="AP22" s="6">
        <f t="shared" si="41"/>
        <v>198597.15200999999</v>
      </c>
      <c r="AQ22" s="6">
        <f t="shared" si="42"/>
        <v>213721.22716199997</v>
      </c>
      <c r="AR22" s="6">
        <f t="shared" si="43"/>
        <v>219029.61834999992</v>
      </c>
    </row>
    <row r="23" spans="1:44" s="6" customFormat="1" x14ac:dyDescent="0.25">
      <c r="A23" s="58" t="str">
        <f t="shared" si="23"/>
        <v>Machinery and transport equipment</v>
      </c>
      <c r="B23" s="57">
        <f>'[1]by prod'!B84</f>
        <v>4605.3539680000004</v>
      </c>
      <c r="C23" s="57">
        <f>'[1]by prod'!C84</f>
        <v>5857.0572430000002</v>
      </c>
      <c r="D23" s="57">
        <f>'[1]by prod'!D84</f>
        <v>6766.2155270000003</v>
      </c>
      <c r="E23" s="57">
        <f>'[1]by prod'!E84</f>
        <v>8301.2046860000009</v>
      </c>
      <c r="F23" s="57">
        <f>'[1]by prod'!F84</f>
        <v>9986.716038999999</v>
      </c>
      <c r="G23" s="57">
        <f>'[1]by prod'!G84</f>
        <v>10578.79306</v>
      </c>
      <c r="H23" s="57">
        <f>'[1]by prod'!H84</f>
        <v>9411.6241469999986</v>
      </c>
      <c r="I23" s="57">
        <f>'[1]by prod'!I84</f>
        <v>11109.484501999999</v>
      </c>
      <c r="J23" s="57">
        <f>'[1]by prod'!J84</f>
        <v>12323.539306999999</v>
      </c>
      <c r="K23" s="57">
        <f>'[1]by prod'!K84</f>
        <v>11861.506641</v>
      </c>
      <c r="L23" s="57"/>
      <c r="M23" s="57">
        <f>'[1]by prod'!M84</f>
        <v>28724.647357000002</v>
      </c>
      <c r="N23" s="57">
        <f>'[1]by prod'!N84</f>
        <v>34727.486420999994</v>
      </c>
      <c r="O23" s="57">
        <f>'[1]by prod'!O84</f>
        <v>40634.000678000011</v>
      </c>
      <c r="P23" s="57">
        <f>'[1]by prod'!P84</f>
        <v>49377.178936999997</v>
      </c>
      <c r="Q23" s="57">
        <f>'[1]by prod'!Q84</f>
        <v>61681.597067999995</v>
      </c>
      <c r="R23" s="57">
        <f>'[1]by prod'!R84</f>
        <v>80382.065595000007</v>
      </c>
      <c r="S23" s="57">
        <f>'[1]by prod'!S84</f>
        <v>72008.152240000025</v>
      </c>
      <c r="T23" s="57">
        <f>'[1]by prod'!T84</f>
        <v>79122.963502999992</v>
      </c>
      <c r="U23" s="57">
        <f>'[1]by prod'!U84</f>
        <v>83678.193125000005</v>
      </c>
      <c r="V23" s="57">
        <f>'[1]by prod'!V84</f>
        <v>80848.260017000008</v>
      </c>
      <c r="X23" s="6">
        <f t="shared" si="24"/>
        <v>-24119.293389000002</v>
      </c>
      <c r="Y23" s="6">
        <f t="shared" si="25"/>
        <v>-28870.429177999995</v>
      </c>
      <c r="Z23" s="6">
        <f t="shared" si="26"/>
        <v>-33867.785151000011</v>
      </c>
      <c r="AA23" s="6">
        <f t="shared" si="27"/>
        <v>-41075.974250999992</v>
      </c>
      <c r="AB23" s="6">
        <f t="shared" si="28"/>
        <v>-51694.881028999996</v>
      </c>
      <c r="AC23" s="6">
        <f t="shared" si="29"/>
        <v>-69803.272535000011</v>
      </c>
      <c r="AD23" s="6">
        <f t="shared" si="30"/>
        <v>-62596.52809300003</v>
      </c>
      <c r="AE23" s="6">
        <f t="shared" si="31"/>
        <v>-68013.479001</v>
      </c>
      <c r="AF23" s="6">
        <f t="shared" si="32"/>
        <v>-71354.653818000006</v>
      </c>
      <c r="AG23" s="6">
        <f t="shared" si="33"/>
        <v>-68986.753376000008</v>
      </c>
      <c r="AI23" s="6">
        <f t="shared" si="34"/>
        <v>33330.001325000005</v>
      </c>
      <c r="AJ23" s="6">
        <f t="shared" si="35"/>
        <v>40584.543663999997</v>
      </c>
      <c r="AK23" s="6">
        <f t="shared" si="36"/>
        <v>47400.216205000012</v>
      </c>
      <c r="AL23" s="6">
        <f t="shared" si="37"/>
        <v>57678.383623000002</v>
      </c>
      <c r="AM23" s="6">
        <f t="shared" si="38"/>
        <v>71668.313106999994</v>
      </c>
      <c r="AN23" s="6">
        <f t="shared" si="39"/>
        <v>90960.858655000004</v>
      </c>
      <c r="AO23" s="6">
        <f t="shared" si="40"/>
        <v>81419.77638700002</v>
      </c>
      <c r="AP23" s="6">
        <f t="shared" si="41"/>
        <v>90232.448004999984</v>
      </c>
      <c r="AQ23" s="6">
        <f t="shared" si="42"/>
        <v>96001.732432000004</v>
      </c>
      <c r="AR23" s="6">
        <f t="shared" si="43"/>
        <v>92709.766658000008</v>
      </c>
    </row>
    <row r="24" spans="1:44" s="6" customFormat="1" x14ac:dyDescent="0.25">
      <c r="A24" s="58" t="str">
        <f t="shared" si="23"/>
        <v>Textiles</v>
      </c>
      <c r="B24" s="57">
        <f>'[1]by prod'!B97</f>
        <v>1181.2625779999998</v>
      </c>
      <c r="C24" s="57">
        <f>'[1]by prod'!C97</f>
        <v>1232.751573</v>
      </c>
      <c r="D24" s="57">
        <f>'[1]by prod'!D97</f>
        <v>1221.0787249999998</v>
      </c>
      <c r="E24" s="57">
        <f>'[1]by prod'!E97</f>
        <v>1332.651613</v>
      </c>
      <c r="F24" s="57">
        <f>'[1]by prod'!F97</f>
        <v>2091.4254220000003</v>
      </c>
      <c r="G24" s="57">
        <f>'[1]by prod'!G97</f>
        <v>2345.6177470000002</v>
      </c>
      <c r="H24" s="57">
        <f>'[1]by prod'!H97</f>
        <v>1448.7296960000003</v>
      </c>
      <c r="I24" s="57">
        <f>'[1]by prod'!I97</f>
        <v>1841.8297129999999</v>
      </c>
      <c r="J24" s="57">
        <f>'[1]by prod'!J97</f>
        <v>2105.9883390000005</v>
      </c>
      <c r="K24" s="57">
        <f>'[1]by prod'!K97</f>
        <v>1895.2094110000005</v>
      </c>
      <c r="L24" s="57"/>
      <c r="M24" s="57">
        <f>'[1]by prod'!M97</f>
        <v>6328.143916</v>
      </c>
      <c r="N24" s="57">
        <f>'[1]by prod'!N97</f>
        <v>6952.3033140000007</v>
      </c>
      <c r="O24" s="57">
        <f>'[1]by prod'!O97</f>
        <v>7306.7816469999998</v>
      </c>
      <c r="P24" s="57">
        <f>'[1]by prod'!P97</f>
        <v>8621.0488269999987</v>
      </c>
      <c r="Q24" s="57">
        <f>'[1]by prod'!Q97</f>
        <v>10065.596308999999</v>
      </c>
      <c r="R24" s="57">
        <f>'[1]by prod'!R97</f>
        <v>11971.107592000002</v>
      </c>
      <c r="S24" s="57">
        <f>'[1]by prod'!S97</f>
        <v>10278.520212000001</v>
      </c>
      <c r="T24" s="57">
        <f>'[1]by prod'!T97</f>
        <v>11645.965874000001</v>
      </c>
      <c r="U24" s="57">
        <f>'[1]by prod'!U97</f>
        <v>13863.106442999999</v>
      </c>
      <c r="V24" s="57">
        <f>'[1]by prod'!V97</f>
        <v>13654.823046</v>
      </c>
      <c r="X24" s="6">
        <f t="shared" si="24"/>
        <v>-5146.8813380000001</v>
      </c>
      <c r="Y24" s="6">
        <f t="shared" si="25"/>
        <v>-5719.5517410000011</v>
      </c>
      <c r="Z24" s="6">
        <f t="shared" si="26"/>
        <v>-6085.7029220000004</v>
      </c>
      <c r="AA24" s="6">
        <f t="shared" si="27"/>
        <v>-7288.3972139999987</v>
      </c>
      <c r="AB24" s="6">
        <f t="shared" si="28"/>
        <v>-7974.1708869999984</v>
      </c>
      <c r="AC24" s="6">
        <f t="shared" si="29"/>
        <v>-9625.4898450000019</v>
      </c>
      <c r="AD24" s="6">
        <f t="shared" si="30"/>
        <v>-8829.7905160000009</v>
      </c>
      <c r="AE24" s="6">
        <f t="shared" si="31"/>
        <v>-9804.1361610000022</v>
      </c>
      <c r="AF24" s="6">
        <f t="shared" si="32"/>
        <v>-11757.118103999997</v>
      </c>
      <c r="AG24" s="6">
        <f t="shared" si="33"/>
        <v>-11759.613635</v>
      </c>
      <c r="AI24" s="6">
        <f t="shared" si="34"/>
        <v>7509.4064939999998</v>
      </c>
      <c r="AJ24" s="6">
        <f t="shared" si="35"/>
        <v>8185.0548870000002</v>
      </c>
      <c r="AK24" s="6">
        <f t="shared" si="36"/>
        <v>8527.8603719999992</v>
      </c>
      <c r="AL24" s="6">
        <f t="shared" si="37"/>
        <v>9953.7004399999987</v>
      </c>
      <c r="AM24" s="6">
        <f t="shared" si="38"/>
        <v>12157.021730999999</v>
      </c>
      <c r="AN24" s="6">
        <f t="shared" si="39"/>
        <v>14316.725339000002</v>
      </c>
      <c r="AO24" s="6">
        <f t="shared" si="40"/>
        <v>11727.249908000002</v>
      </c>
      <c r="AP24" s="6">
        <f t="shared" si="41"/>
        <v>13487.795587000001</v>
      </c>
      <c r="AQ24" s="6">
        <f t="shared" si="42"/>
        <v>15969.094782</v>
      </c>
      <c r="AR24" s="6">
        <f t="shared" si="43"/>
        <v>15550.032456999999</v>
      </c>
    </row>
    <row r="25" spans="1:44" s="6" customFormat="1" x14ac:dyDescent="0.25">
      <c r="A25" s="58" t="str">
        <f t="shared" si="23"/>
        <v>Clothing</v>
      </c>
      <c r="B25" s="57">
        <f>'[1]by prod'!B110</f>
        <v>7739.9884730000003</v>
      </c>
      <c r="C25" s="57">
        <f>'[1]by prod'!C110</f>
        <v>8406.7199409999994</v>
      </c>
      <c r="D25" s="57">
        <f>'[1]by prod'!D110</f>
        <v>8117.965897</v>
      </c>
      <c r="E25" s="57">
        <f>'[1]by prod'!E110</f>
        <v>8814.0378130000008</v>
      </c>
      <c r="F25" s="57">
        <f>'[1]by prod'!F110</f>
        <v>10215.698265000001</v>
      </c>
      <c r="G25" s="57">
        <f>'[1]by prod'!G110</f>
        <v>11094.506096000001</v>
      </c>
      <c r="H25" s="57">
        <f>'[1]by prod'!H110</f>
        <v>9276.5888859999995</v>
      </c>
      <c r="I25" s="57">
        <f>'[1]by prod'!I110</f>
        <v>9514.6796520000007</v>
      </c>
      <c r="J25" s="57">
        <f>'[1]by prod'!J110</f>
        <v>10507.396547999997</v>
      </c>
      <c r="K25" s="57">
        <f>'[1]by prod'!K110</f>
        <v>9570.6243849999992</v>
      </c>
      <c r="L25" s="57"/>
      <c r="M25" s="57">
        <f>'[1]by prod'!M110</f>
        <v>2083.9966249999998</v>
      </c>
      <c r="N25" s="57">
        <f>'[1]by prod'!N110</f>
        <v>2220.6114520000001</v>
      </c>
      <c r="O25" s="57">
        <f>'[1]by prod'!O110</f>
        <v>2217.729816</v>
      </c>
      <c r="P25" s="57">
        <f>'[1]by prod'!P110</f>
        <v>2536.625477</v>
      </c>
      <c r="Q25" s="57">
        <f>'[1]by prod'!Q110</f>
        <v>3893.2370569999998</v>
      </c>
      <c r="R25" s="57">
        <f>'[1]by prod'!R110</f>
        <v>3102.5748519999997</v>
      </c>
      <c r="S25" s="57">
        <f>'[1]by prod'!S110</f>
        <v>3151.4185820000002</v>
      </c>
      <c r="T25" s="57">
        <f>'[1]by prod'!T110</f>
        <v>3461.4122050000005</v>
      </c>
      <c r="U25" s="57">
        <f>'[1]by prod'!U110</f>
        <v>3873.9994539999989</v>
      </c>
      <c r="V25" s="57">
        <f>'[1]by prod'!V110</f>
        <v>5393.7648470000004</v>
      </c>
      <c r="X25" s="6">
        <f t="shared" si="24"/>
        <v>5655.9918480000006</v>
      </c>
      <c r="Y25" s="6">
        <f t="shared" si="25"/>
        <v>6186.1084889999993</v>
      </c>
      <c r="Z25" s="6">
        <f t="shared" si="26"/>
        <v>5900.236081</v>
      </c>
      <c r="AA25" s="6">
        <f t="shared" si="27"/>
        <v>6277.4123360000012</v>
      </c>
      <c r="AB25" s="6">
        <f t="shared" si="28"/>
        <v>6322.4612080000006</v>
      </c>
      <c r="AC25" s="6">
        <f t="shared" si="29"/>
        <v>7991.9312440000012</v>
      </c>
      <c r="AD25" s="6">
        <f t="shared" si="30"/>
        <v>6125.1703039999993</v>
      </c>
      <c r="AE25" s="6">
        <f t="shared" si="31"/>
        <v>6053.2674470000002</v>
      </c>
      <c r="AF25" s="6">
        <f t="shared" si="32"/>
        <v>6633.3970939999981</v>
      </c>
      <c r="AG25" s="6">
        <f t="shared" si="33"/>
        <v>4176.8595379999988</v>
      </c>
      <c r="AI25" s="6">
        <f t="shared" si="34"/>
        <v>9823.985098000001</v>
      </c>
      <c r="AJ25" s="6">
        <f t="shared" si="35"/>
        <v>10627.331393</v>
      </c>
      <c r="AK25" s="6">
        <f t="shared" si="36"/>
        <v>10335.695713000001</v>
      </c>
      <c r="AL25" s="6">
        <f t="shared" si="37"/>
        <v>11350.66329</v>
      </c>
      <c r="AM25" s="6">
        <f t="shared" si="38"/>
        <v>14108.935322000001</v>
      </c>
      <c r="AN25" s="6">
        <f t="shared" si="39"/>
        <v>14197.080948000001</v>
      </c>
      <c r="AO25" s="6">
        <f t="shared" si="40"/>
        <v>12428.007468</v>
      </c>
      <c r="AP25" s="6">
        <f t="shared" si="41"/>
        <v>12976.091857000001</v>
      </c>
      <c r="AQ25" s="6">
        <f t="shared" si="42"/>
        <v>14381.396001999996</v>
      </c>
      <c r="AR25" s="6">
        <f t="shared" si="43"/>
        <v>14964.389232</v>
      </c>
    </row>
    <row r="26" spans="1:44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</row>
    <row r="27" spans="1:44" x14ac:dyDescent="0.25">
      <c r="A27" s="56" t="str">
        <f>'[1]by prod'!A7</f>
        <v>COMESA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</row>
    <row r="28" spans="1:44" s="2" customFormat="1" x14ac:dyDescent="0.25">
      <c r="A28" s="61"/>
      <c r="B28" s="61" t="str">
        <f>B15</f>
        <v>Export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 t="str">
        <f>'[1]by prod'!M28</f>
        <v>Import</v>
      </c>
      <c r="N28" s="61"/>
      <c r="O28" s="61"/>
      <c r="P28" s="61"/>
      <c r="Q28" s="61"/>
      <c r="R28" s="61"/>
      <c r="S28" s="61"/>
      <c r="T28" s="61"/>
      <c r="U28" s="61"/>
      <c r="V28" s="61"/>
      <c r="X28" s="2" t="s">
        <v>3</v>
      </c>
      <c r="AI28" s="2" t="s">
        <v>4</v>
      </c>
    </row>
    <row r="29" spans="1:44" s="2" customFormat="1" x14ac:dyDescent="0.25">
      <c r="A29" s="61"/>
      <c r="B29" s="61">
        <f t="shared" ref="B29:V29" si="44">B16</f>
        <v>2003</v>
      </c>
      <c r="C29" s="61">
        <f t="shared" si="44"/>
        <v>2004</v>
      </c>
      <c r="D29" s="61">
        <f t="shared" si="44"/>
        <v>2005</v>
      </c>
      <c r="E29" s="61">
        <f t="shared" si="44"/>
        <v>2006</v>
      </c>
      <c r="F29" s="61">
        <f t="shared" si="44"/>
        <v>2007</v>
      </c>
      <c r="G29" s="61">
        <f t="shared" si="44"/>
        <v>2008</v>
      </c>
      <c r="H29" s="61">
        <f t="shared" si="44"/>
        <v>2009</v>
      </c>
      <c r="I29" s="61">
        <f t="shared" si="44"/>
        <v>2010</v>
      </c>
      <c r="J29" s="61">
        <f t="shared" si="44"/>
        <v>2011</v>
      </c>
      <c r="K29" s="61">
        <f t="shared" si="44"/>
        <v>2012</v>
      </c>
      <c r="L29" s="61"/>
      <c r="M29" s="61">
        <f t="shared" si="44"/>
        <v>2003</v>
      </c>
      <c r="N29" s="61">
        <f t="shared" si="44"/>
        <v>2004</v>
      </c>
      <c r="O29" s="61">
        <f t="shared" si="44"/>
        <v>2005</v>
      </c>
      <c r="P29" s="61">
        <f t="shared" si="44"/>
        <v>2006</v>
      </c>
      <c r="Q29" s="61">
        <f t="shared" si="44"/>
        <v>2007</v>
      </c>
      <c r="R29" s="61">
        <f t="shared" si="44"/>
        <v>2008</v>
      </c>
      <c r="S29" s="61">
        <f t="shared" si="44"/>
        <v>2009</v>
      </c>
      <c r="T29" s="61">
        <f t="shared" si="44"/>
        <v>2010</v>
      </c>
      <c r="U29" s="61">
        <f t="shared" si="44"/>
        <v>2011</v>
      </c>
      <c r="V29" s="61">
        <f t="shared" si="44"/>
        <v>2012</v>
      </c>
      <c r="X29" s="2">
        <f t="shared" ref="X29:AR29" si="45">B29</f>
        <v>2003</v>
      </c>
      <c r="Y29" s="2">
        <f t="shared" si="45"/>
        <v>2004</v>
      </c>
      <c r="Z29" s="2">
        <f t="shared" si="45"/>
        <v>2005</v>
      </c>
      <c r="AA29" s="2">
        <f t="shared" si="45"/>
        <v>2006</v>
      </c>
      <c r="AB29" s="2">
        <f t="shared" si="45"/>
        <v>2007</v>
      </c>
      <c r="AC29" s="2">
        <f t="shared" si="45"/>
        <v>2008</v>
      </c>
      <c r="AD29" s="2">
        <f t="shared" si="45"/>
        <v>2009</v>
      </c>
      <c r="AE29" s="2">
        <f t="shared" si="45"/>
        <v>2010</v>
      </c>
      <c r="AF29" s="2">
        <f t="shared" si="45"/>
        <v>2011</v>
      </c>
      <c r="AG29" s="2">
        <f t="shared" si="45"/>
        <v>2012</v>
      </c>
      <c r="AH29" s="2">
        <f t="shared" si="45"/>
        <v>0</v>
      </c>
      <c r="AI29" s="2">
        <f t="shared" si="45"/>
        <v>2003</v>
      </c>
      <c r="AJ29" s="2">
        <f t="shared" si="45"/>
        <v>2004</v>
      </c>
      <c r="AK29" s="2">
        <f t="shared" si="45"/>
        <v>2005</v>
      </c>
      <c r="AL29" s="2">
        <f t="shared" si="45"/>
        <v>2006</v>
      </c>
      <c r="AM29" s="2">
        <f t="shared" si="45"/>
        <v>2007</v>
      </c>
      <c r="AN29" s="2">
        <f t="shared" si="45"/>
        <v>2008</v>
      </c>
      <c r="AO29" s="2">
        <f t="shared" si="45"/>
        <v>2009</v>
      </c>
      <c r="AP29" s="2">
        <f t="shared" si="45"/>
        <v>2010</v>
      </c>
      <c r="AQ29" s="2">
        <f t="shared" si="45"/>
        <v>2011</v>
      </c>
      <c r="AR29" s="2">
        <f t="shared" si="45"/>
        <v>2012</v>
      </c>
    </row>
    <row r="30" spans="1:44" s="6" customFormat="1" x14ac:dyDescent="0.25">
      <c r="A30" s="58" t="str">
        <f t="shared" ref="A30:A38" si="46">A17</f>
        <v>Total Trade</v>
      </c>
      <c r="B30" s="57">
        <f>'[1]by prod'!B7</f>
        <v>37765.574850999998</v>
      </c>
      <c r="C30" s="57">
        <f>'[1]by prod'!C7</f>
        <v>49975.556312000008</v>
      </c>
      <c r="D30" s="57">
        <f>'[1]by prod'!D7</f>
        <v>65846.55793699999</v>
      </c>
      <c r="E30" s="57">
        <f>'[1]by prod'!E7</f>
        <v>84910.356442000018</v>
      </c>
      <c r="F30" s="57">
        <f>'[1]by prod'!F7</f>
        <v>99001.035669000004</v>
      </c>
      <c r="G30" s="57">
        <f>'[1]by prod'!G7</f>
        <v>130190.13003200002</v>
      </c>
      <c r="H30" s="57">
        <f>'[1]by prod'!H7</f>
        <v>90660.076520999995</v>
      </c>
      <c r="I30" s="57">
        <f>'[1]by prod'!I7</f>
        <v>113306.48554100002</v>
      </c>
      <c r="J30" s="57">
        <f>'[1]by prod'!J7</f>
        <v>94627.279653000005</v>
      </c>
      <c r="K30" s="57">
        <f>'[1]by prod'!K7</f>
        <v>132453.78475600001</v>
      </c>
      <c r="L30" s="57"/>
      <c r="M30" s="57">
        <f>'[1]by prod'!M7</f>
        <v>40014.657954000002</v>
      </c>
      <c r="N30" s="57">
        <f>'[1]by prod'!N7</f>
        <v>48959.462299000006</v>
      </c>
      <c r="O30" s="57">
        <f>'[1]by prod'!O7</f>
        <v>62028.049803999995</v>
      </c>
      <c r="P30" s="57">
        <f>'[1]by prod'!P7</f>
        <v>76981.716745999991</v>
      </c>
      <c r="Q30" s="57">
        <f>'[1]by prod'!Q7</f>
        <v>90452.561566999997</v>
      </c>
      <c r="R30" s="57">
        <f>'[1]by prod'!R7</f>
        <v>114053.52151899999</v>
      </c>
      <c r="S30" s="57">
        <f>'[1]by prod'!S7</f>
        <v>106799.33724600002</v>
      </c>
      <c r="T30" s="57">
        <f>'[1]by prod'!T7</f>
        <v>122539.12204600002</v>
      </c>
      <c r="U30" s="57">
        <f>'[1]by prod'!U7</f>
        <v>118419.16369900001</v>
      </c>
      <c r="V30" s="57">
        <f>'[1]by prod'!V7</f>
        <v>138274.06568299999</v>
      </c>
      <c r="X30" s="6">
        <f t="shared" ref="X30:X38" si="47">B30-M30</f>
        <v>-2249.0831030000045</v>
      </c>
      <c r="Y30" s="6">
        <f t="shared" ref="Y30:Y38" si="48">C30-N30</f>
        <v>1016.0940130000017</v>
      </c>
      <c r="Z30" s="6">
        <f t="shared" ref="Z30:Z38" si="49">D30-O30</f>
        <v>3818.5081329999957</v>
      </c>
      <c r="AA30" s="6">
        <f t="shared" ref="AA30:AA38" si="50">E30-P30</f>
        <v>7928.6396960000275</v>
      </c>
      <c r="AB30" s="6">
        <f t="shared" ref="AB30:AB38" si="51">F30-Q30</f>
        <v>8548.4741020000074</v>
      </c>
      <c r="AC30" s="6">
        <f t="shared" ref="AC30:AC38" si="52">G30-R30</f>
        <v>16136.608513000028</v>
      </c>
      <c r="AD30" s="6">
        <f t="shared" ref="AD30:AD38" si="53">H30-S30</f>
        <v>-16139.260725000029</v>
      </c>
      <c r="AE30" s="6">
        <f t="shared" ref="AE30:AE38" si="54">I30-T30</f>
        <v>-9232.6365050000022</v>
      </c>
      <c r="AF30" s="6">
        <f t="shared" ref="AF30:AF38" si="55">J30-U30</f>
        <v>-23791.884046000006</v>
      </c>
      <c r="AG30" s="6">
        <f t="shared" ref="AG30:AG38" si="56">K30-V30</f>
        <v>-5820.2809269999852</v>
      </c>
      <c r="AI30" s="6">
        <f t="shared" ref="AI30:AI38" si="57">M30+B30</f>
        <v>77780.232805000007</v>
      </c>
      <c r="AJ30" s="6">
        <f t="shared" ref="AJ30:AJ38" si="58">N30+C30</f>
        <v>98935.018611000007</v>
      </c>
      <c r="AK30" s="6">
        <f t="shared" ref="AK30:AK38" si="59">O30+D30</f>
        <v>127874.60774099999</v>
      </c>
      <c r="AL30" s="6">
        <f t="shared" ref="AL30:AL38" si="60">P30+E30</f>
        <v>161892.07318800001</v>
      </c>
      <c r="AM30" s="6">
        <f t="shared" ref="AM30:AM38" si="61">Q30+F30</f>
        <v>189453.597236</v>
      </c>
      <c r="AN30" s="6">
        <f t="shared" ref="AN30:AN38" si="62">R30+G30</f>
        <v>244243.65155100002</v>
      </c>
      <c r="AO30" s="6">
        <f t="shared" ref="AO30:AO38" si="63">S30+H30</f>
        <v>197459.41376700002</v>
      </c>
      <c r="AP30" s="6">
        <f t="shared" ref="AP30:AP38" si="64">T30+I30</f>
        <v>235845.60758700003</v>
      </c>
      <c r="AQ30" s="6">
        <f t="shared" ref="AQ30:AQ38" si="65">U30+J30</f>
        <v>213046.44335200003</v>
      </c>
      <c r="AR30" s="6">
        <f t="shared" ref="AR30:AR38" si="66">V30+K30</f>
        <v>270727.850439</v>
      </c>
    </row>
    <row r="31" spans="1:44" s="6" customFormat="1" x14ac:dyDescent="0.25">
      <c r="A31" s="58" t="str">
        <f t="shared" si="46"/>
        <v>Agricultural products</v>
      </c>
      <c r="B31" s="57">
        <f>'[1]by prod'!B20</f>
        <v>7647.0380520000008</v>
      </c>
      <c r="C31" s="57">
        <f>'[1]by prod'!C20</f>
        <v>8601.0762950000008</v>
      </c>
      <c r="D31" s="57">
        <f>'[1]by prod'!D20</f>
        <v>9345.2635390000014</v>
      </c>
      <c r="E31" s="57">
        <f>'[1]by prod'!E20</f>
        <v>9661.5222639999993</v>
      </c>
      <c r="F31" s="57">
        <f>'[1]by prod'!F20</f>
        <v>11617.699708</v>
      </c>
      <c r="G31" s="57">
        <f>'[1]by prod'!G20</f>
        <v>12911.049536</v>
      </c>
      <c r="H31" s="57">
        <f>'[1]by prod'!H20</f>
        <v>12429.969076000003</v>
      </c>
      <c r="I31" s="57">
        <f>'[1]by prod'!I20</f>
        <v>13775.183992000002</v>
      </c>
      <c r="J31" s="57">
        <f>'[1]by prod'!J20</f>
        <v>15858.089103</v>
      </c>
      <c r="K31" s="57">
        <f>'[1]by prod'!K20</f>
        <v>15926.293361000002</v>
      </c>
      <c r="L31" s="57"/>
      <c r="M31" s="57">
        <f>'[1]by prod'!M20</f>
        <v>7841.8123699999996</v>
      </c>
      <c r="N31" s="57">
        <f>'[1]by prod'!N20</f>
        <v>8797.4951819999987</v>
      </c>
      <c r="O31" s="57">
        <f>'[1]by prod'!O20</f>
        <v>9984.0836639999998</v>
      </c>
      <c r="P31" s="57">
        <f>'[1]by prod'!P20</f>
        <v>11628.423460000004</v>
      </c>
      <c r="Q31" s="57">
        <f>'[1]by prod'!Q20</f>
        <v>15379.136019000003</v>
      </c>
      <c r="R31" s="57">
        <f>'[1]by prod'!R20</f>
        <v>20420.603120999993</v>
      </c>
      <c r="S31" s="57">
        <f>'[1]by prod'!S20</f>
        <v>19201.976504999995</v>
      </c>
      <c r="T31" s="57">
        <f>'[1]by prod'!T20</f>
        <v>24570.742749000001</v>
      </c>
      <c r="U31" s="57">
        <f>'[1]by prod'!U20</f>
        <v>28618.438946999999</v>
      </c>
      <c r="V31" s="57">
        <f>'[1]by prod'!V20</f>
        <v>30145.660719</v>
      </c>
      <c r="X31" s="6">
        <f t="shared" si="47"/>
        <v>-194.77431799999886</v>
      </c>
      <c r="Y31" s="6">
        <f t="shared" si="48"/>
        <v>-196.41888699999799</v>
      </c>
      <c r="Z31" s="6">
        <f t="shared" si="49"/>
        <v>-638.82012499999837</v>
      </c>
      <c r="AA31" s="6">
        <f t="shared" si="50"/>
        <v>-1966.9011960000043</v>
      </c>
      <c r="AB31" s="6">
        <f t="shared" si="51"/>
        <v>-3761.4363110000031</v>
      </c>
      <c r="AC31" s="6">
        <f t="shared" si="52"/>
        <v>-7509.5535849999924</v>
      </c>
      <c r="AD31" s="6">
        <f t="shared" si="53"/>
        <v>-6772.007428999992</v>
      </c>
      <c r="AE31" s="6">
        <f t="shared" si="54"/>
        <v>-10795.558756999999</v>
      </c>
      <c r="AF31" s="6">
        <f t="shared" si="55"/>
        <v>-12760.349843999998</v>
      </c>
      <c r="AG31" s="6">
        <f t="shared" si="56"/>
        <v>-14219.367357999998</v>
      </c>
      <c r="AI31" s="6">
        <f t="shared" si="57"/>
        <v>15488.850422</v>
      </c>
      <c r="AJ31" s="6">
        <f t="shared" si="58"/>
        <v>17398.571476999998</v>
      </c>
      <c r="AK31" s="6">
        <f t="shared" si="59"/>
        <v>19329.347203000001</v>
      </c>
      <c r="AL31" s="6">
        <f t="shared" si="60"/>
        <v>21289.945724000005</v>
      </c>
      <c r="AM31" s="6">
        <f t="shared" si="61"/>
        <v>26996.835727000005</v>
      </c>
      <c r="AN31" s="6">
        <f t="shared" si="62"/>
        <v>33331.652656999991</v>
      </c>
      <c r="AO31" s="6">
        <f t="shared" si="63"/>
        <v>31631.945581</v>
      </c>
      <c r="AP31" s="6">
        <f t="shared" si="64"/>
        <v>38345.926741000003</v>
      </c>
      <c r="AQ31" s="6">
        <f t="shared" si="65"/>
        <v>44476.528050000001</v>
      </c>
      <c r="AR31" s="6">
        <f t="shared" si="66"/>
        <v>46071.954080000003</v>
      </c>
    </row>
    <row r="32" spans="1:44" s="6" customFormat="1" x14ac:dyDescent="0.25">
      <c r="A32" s="58" t="str">
        <f t="shared" si="46"/>
        <v>Food</v>
      </c>
      <c r="B32" s="57">
        <f>'[1]by prod'!B33</f>
        <v>6226.8433329999998</v>
      </c>
      <c r="C32" s="57">
        <f>'[1]by prod'!C33</f>
        <v>6887.5418520000003</v>
      </c>
      <c r="D32" s="57">
        <f>'[1]by prod'!D33</f>
        <v>7456.9727480000001</v>
      </c>
      <c r="E32" s="57">
        <f>'[1]by prod'!E33</f>
        <v>7843.4209030000011</v>
      </c>
      <c r="F32" s="57">
        <f>'[1]by prod'!F33</f>
        <v>9578.8251280000004</v>
      </c>
      <c r="G32" s="57">
        <f>'[1]by prod'!G33</f>
        <v>10610.663321</v>
      </c>
      <c r="H32" s="57">
        <f>'[1]by prod'!H33</f>
        <v>10580.399866</v>
      </c>
      <c r="I32" s="57">
        <f>'[1]by prod'!I33</f>
        <v>11638.604813</v>
      </c>
      <c r="J32" s="57">
        <f>'[1]by prod'!J33</f>
        <v>13266.539048999997</v>
      </c>
      <c r="K32" s="57">
        <f>'[1]by prod'!K33</f>
        <v>13397.685871000001</v>
      </c>
      <c r="L32" s="57"/>
      <c r="M32" s="57">
        <f>'[1]by prod'!M33</f>
        <v>6803.6244979999992</v>
      </c>
      <c r="N32" s="57">
        <f>'[1]by prod'!N33</f>
        <v>7732.4181790000002</v>
      </c>
      <c r="O32" s="57">
        <f>'[1]by prod'!O33</f>
        <v>8748.5483060000006</v>
      </c>
      <c r="P32" s="57">
        <f>'[1]by prod'!P33</f>
        <v>10166.457674000003</v>
      </c>
      <c r="Q32" s="57">
        <f>'[1]by prod'!Q33</f>
        <v>13495.447556000005</v>
      </c>
      <c r="R32" s="57">
        <f>'[1]by prod'!R33</f>
        <v>18159.178599999996</v>
      </c>
      <c r="S32" s="57">
        <f>'[1]by prod'!S33</f>
        <v>17052.37598199999</v>
      </c>
      <c r="T32" s="57">
        <f>'[1]by prod'!T33</f>
        <v>21968.124737000002</v>
      </c>
      <c r="U32" s="57">
        <f>'[1]by prod'!U33</f>
        <v>26241.015928000001</v>
      </c>
      <c r="V32" s="57">
        <f>'[1]by prod'!V33</f>
        <v>27389.565660999997</v>
      </c>
      <c r="X32" s="6">
        <f t="shared" si="47"/>
        <v>-576.78116499999942</v>
      </c>
      <c r="Y32" s="6">
        <f t="shared" si="48"/>
        <v>-844.87632699999995</v>
      </c>
      <c r="Z32" s="6">
        <f t="shared" si="49"/>
        <v>-1291.5755580000005</v>
      </c>
      <c r="AA32" s="6">
        <f t="shared" si="50"/>
        <v>-2323.0367710000019</v>
      </c>
      <c r="AB32" s="6">
        <f t="shared" si="51"/>
        <v>-3916.6224280000042</v>
      </c>
      <c r="AC32" s="6">
        <f t="shared" si="52"/>
        <v>-7548.5152789999956</v>
      </c>
      <c r="AD32" s="6">
        <f t="shared" si="53"/>
        <v>-6471.9761159999907</v>
      </c>
      <c r="AE32" s="6">
        <f t="shared" si="54"/>
        <v>-10329.519924000002</v>
      </c>
      <c r="AF32" s="6">
        <f t="shared" si="55"/>
        <v>-12974.476879000003</v>
      </c>
      <c r="AG32" s="6">
        <f t="shared" si="56"/>
        <v>-13991.879789999995</v>
      </c>
      <c r="AI32" s="6">
        <f t="shared" si="57"/>
        <v>13030.467830999998</v>
      </c>
      <c r="AJ32" s="6">
        <f t="shared" si="58"/>
        <v>14619.960031000001</v>
      </c>
      <c r="AK32" s="6">
        <f t="shared" si="59"/>
        <v>16205.521054000001</v>
      </c>
      <c r="AL32" s="6">
        <f t="shared" si="60"/>
        <v>18009.878577000003</v>
      </c>
      <c r="AM32" s="6">
        <f t="shared" si="61"/>
        <v>23074.272684000003</v>
      </c>
      <c r="AN32" s="6">
        <f t="shared" si="62"/>
        <v>28769.841920999996</v>
      </c>
      <c r="AO32" s="6">
        <f t="shared" si="63"/>
        <v>27632.77584799999</v>
      </c>
      <c r="AP32" s="6">
        <f t="shared" si="64"/>
        <v>33606.729550000004</v>
      </c>
      <c r="AQ32" s="6">
        <f t="shared" si="65"/>
        <v>39507.554977</v>
      </c>
      <c r="AR32" s="6">
        <f t="shared" si="66"/>
        <v>40787.251531999995</v>
      </c>
    </row>
    <row r="33" spans="1:44" s="6" customFormat="1" x14ac:dyDescent="0.25">
      <c r="A33" s="58" t="str">
        <f t="shared" si="46"/>
        <v>Fuels and Minerals</v>
      </c>
      <c r="B33" s="57">
        <f>'[1]by prod'!B46</f>
        <v>20805.728085000006</v>
      </c>
      <c r="C33" s="57">
        <f>'[1]by prod'!C46</f>
        <v>29827.247720000007</v>
      </c>
      <c r="D33" s="57">
        <f>'[1]by prod'!D46</f>
        <v>43875.668026000007</v>
      </c>
      <c r="E33" s="57">
        <f>'[1]by prod'!E46</f>
        <v>59465.886727000005</v>
      </c>
      <c r="F33" s="57">
        <f>'[1]by prod'!F46</f>
        <v>69314.419819999996</v>
      </c>
      <c r="G33" s="57">
        <f>'[1]by prod'!G46</f>
        <v>95458.229740999988</v>
      </c>
      <c r="H33" s="57">
        <f>'[1]by prod'!H46</f>
        <v>60425.639430000003</v>
      </c>
      <c r="I33" s="57">
        <f>'[1]by prod'!I46</f>
        <v>78130.650254999986</v>
      </c>
      <c r="J33" s="57">
        <f>'[1]by prod'!J46</f>
        <v>58740.689384999998</v>
      </c>
      <c r="K33" s="57">
        <f>'[1]by prod'!K46</f>
        <v>96857.282813000027</v>
      </c>
      <c r="L33" s="57"/>
      <c r="M33" s="57">
        <f>'[1]by prod'!M46</f>
        <v>3798.4974360000006</v>
      </c>
      <c r="N33" s="57">
        <f>'[1]by prod'!N46</f>
        <v>3486.825758</v>
      </c>
      <c r="O33" s="57">
        <f>'[1]by prod'!O46</f>
        <v>8082.4100539999999</v>
      </c>
      <c r="P33" s="57">
        <f>'[1]by prod'!P46</f>
        <v>13324.136855999997</v>
      </c>
      <c r="Q33" s="57">
        <f>'[1]by prod'!Q46</f>
        <v>11531.619349000004</v>
      </c>
      <c r="R33" s="57">
        <f>'[1]by prod'!R46</f>
        <v>13237.626713000001</v>
      </c>
      <c r="S33" s="57">
        <f>'[1]by prod'!S46</f>
        <v>9100.6912359999988</v>
      </c>
      <c r="T33" s="57">
        <f>'[1]by prod'!T46</f>
        <v>13483.943275</v>
      </c>
      <c r="U33" s="57">
        <f>'[1]by prod'!U46</f>
        <v>12913.392567999997</v>
      </c>
      <c r="V33" s="57">
        <f>'[1]by prod'!V46</f>
        <v>16572.687632000001</v>
      </c>
      <c r="X33" s="6">
        <f t="shared" si="47"/>
        <v>17007.230649000005</v>
      </c>
      <c r="Y33" s="6">
        <f t="shared" si="48"/>
        <v>26340.421962000008</v>
      </c>
      <c r="Z33" s="6">
        <f t="shared" si="49"/>
        <v>35793.257972000007</v>
      </c>
      <c r="AA33" s="6">
        <f t="shared" si="50"/>
        <v>46141.749871000007</v>
      </c>
      <c r="AB33" s="6">
        <f t="shared" si="51"/>
        <v>57782.800470999995</v>
      </c>
      <c r="AC33" s="6">
        <f t="shared" si="52"/>
        <v>82220.603027999983</v>
      </c>
      <c r="AD33" s="6">
        <f t="shared" si="53"/>
        <v>51324.948194000004</v>
      </c>
      <c r="AE33" s="6">
        <f t="shared" si="54"/>
        <v>64646.706979999988</v>
      </c>
      <c r="AF33" s="6">
        <f t="shared" si="55"/>
        <v>45827.296817000002</v>
      </c>
      <c r="AG33" s="6">
        <f t="shared" si="56"/>
        <v>80284.595181000026</v>
      </c>
      <c r="AI33" s="6">
        <f t="shared" si="57"/>
        <v>24604.225521000008</v>
      </c>
      <c r="AJ33" s="6">
        <f t="shared" si="58"/>
        <v>33314.073478000006</v>
      </c>
      <c r="AK33" s="6">
        <f t="shared" si="59"/>
        <v>51958.078080000007</v>
      </c>
      <c r="AL33" s="6">
        <f t="shared" si="60"/>
        <v>72790.023583000002</v>
      </c>
      <c r="AM33" s="6">
        <f t="shared" si="61"/>
        <v>80846.039168999996</v>
      </c>
      <c r="AN33" s="6">
        <f t="shared" si="62"/>
        <v>108695.85645399999</v>
      </c>
      <c r="AO33" s="6">
        <f t="shared" si="63"/>
        <v>69526.330665999994</v>
      </c>
      <c r="AP33" s="6">
        <f t="shared" si="64"/>
        <v>91614.593529999984</v>
      </c>
      <c r="AQ33" s="6">
        <f t="shared" si="65"/>
        <v>71654.081953000001</v>
      </c>
      <c r="AR33" s="6">
        <f t="shared" si="66"/>
        <v>113429.97044500003</v>
      </c>
    </row>
    <row r="34" spans="1:44" s="6" customFormat="1" x14ac:dyDescent="0.25">
      <c r="A34" s="58" t="str">
        <f t="shared" si="46"/>
        <v>Fuels</v>
      </c>
      <c r="B34" s="57">
        <f>'[1]by prod'!B59</f>
        <v>19146.044714</v>
      </c>
      <c r="C34" s="57">
        <f>'[1]by prod'!C59</f>
        <v>27072.771252999999</v>
      </c>
      <c r="D34" s="57">
        <f>'[1]by prod'!D59</f>
        <v>39901.598867000001</v>
      </c>
      <c r="E34" s="57">
        <f>'[1]by prod'!E59</f>
        <v>54242.273846999997</v>
      </c>
      <c r="F34" s="57">
        <f>'[1]by prod'!F59</f>
        <v>62220.306059999995</v>
      </c>
      <c r="G34" s="57">
        <f>'[1]by prod'!G59</f>
        <v>86134.853218999997</v>
      </c>
      <c r="H34" s="57">
        <f>'[1]by prod'!H59</f>
        <v>53936.600119000002</v>
      </c>
      <c r="I34" s="57">
        <f>'[1]by prod'!I59</f>
        <v>67065.62200399999</v>
      </c>
      <c r="J34" s="57">
        <f>'[1]by prod'!J59</f>
        <v>45689.088340000009</v>
      </c>
      <c r="K34" s="57">
        <f>'[1]by prod'!K59</f>
        <v>84708.71336200001</v>
      </c>
      <c r="L34" s="57"/>
      <c r="M34" s="57">
        <f>'[1]by prod'!M59</f>
        <v>3019.594756</v>
      </c>
      <c r="N34" s="57">
        <f>'[1]by prod'!N59</f>
        <v>2317.1551440000003</v>
      </c>
      <c r="O34" s="57">
        <f>'[1]by prod'!O59</f>
        <v>6385.2416820000017</v>
      </c>
      <c r="P34" s="57">
        <f>'[1]by prod'!P59</f>
        <v>10724.015853999999</v>
      </c>
      <c r="Q34" s="57">
        <f>'[1]by prod'!Q59</f>
        <v>8551.5466460000007</v>
      </c>
      <c r="R34" s="57">
        <f>'[1]by prod'!R59</f>
        <v>8905.4801279999992</v>
      </c>
      <c r="S34" s="57">
        <f>'[1]by prod'!S59</f>
        <v>6297.296264999999</v>
      </c>
      <c r="T34" s="57">
        <f>'[1]by prod'!T59</f>
        <v>9314.6643930000009</v>
      </c>
      <c r="U34" s="57">
        <f>'[1]by prod'!U59</f>
        <v>8882.3860139999997</v>
      </c>
      <c r="V34" s="57">
        <f>'[1]by prod'!V59</f>
        <v>12980.075367999998</v>
      </c>
      <c r="X34" s="6">
        <f t="shared" si="47"/>
        <v>16126.449957999999</v>
      </c>
      <c r="Y34" s="6">
        <f t="shared" si="48"/>
        <v>24755.616108999999</v>
      </c>
      <c r="Z34" s="6">
        <f t="shared" si="49"/>
        <v>33516.357185000001</v>
      </c>
      <c r="AA34" s="6">
        <f t="shared" si="50"/>
        <v>43518.257992999999</v>
      </c>
      <c r="AB34" s="6">
        <f t="shared" si="51"/>
        <v>53668.759413999993</v>
      </c>
      <c r="AC34" s="6">
        <f t="shared" si="52"/>
        <v>77229.373091000001</v>
      </c>
      <c r="AD34" s="6">
        <f t="shared" si="53"/>
        <v>47639.303854000005</v>
      </c>
      <c r="AE34" s="6">
        <f t="shared" si="54"/>
        <v>57750.957610999991</v>
      </c>
      <c r="AF34" s="6">
        <f t="shared" si="55"/>
        <v>36806.702326000013</v>
      </c>
      <c r="AG34" s="6">
        <f t="shared" si="56"/>
        <v>71728.637994000019</v>
      </c>
      <c r="AI34" s="6">
        <f t="shared" si="57"/>
        <v>22165.639469999998</v>
      </c>
      <c r="AJ34" s="6">
        <f t="shared" si="58"/>
        <v>29389.926396999999</v>
      </c>
      <c r="AK34" s="6">
        <f t="shared" si="59"/>
        <v>46286.840549</v>
      </c>
      <c r="AL34" s="6">
        <f t="shared" si="60"/>
        <v>64966.289700999994</v>
      </c>
      <c r="AM34" s="6">
        <f t="shared" si="61"/>
        <v>70771.852705999991</v>
      </c>
      <c r="AN34" s="6">
        <f t="shared" si="62"/>
        <v>95040.333346999993</v>
      </c>
      <c r="AO34" s="6">
        <f t="shared" si="63"/>
        <v>60233.896384</v>
      </c>
      <c r="AP34" s="6">
        <f t="shared" si="64"/>
        <v>76380.286396999989</v>
      </c>
      <c r="AQ34" s="6">
        <f t="shared" si="65"/>
        <v>54571.474354000005</v>
      </c>
      <c r="AR34" s="6">
        <f t="shared" si="66"/>
        <v>97688.78873</v>
      </c>
    </row>
    <row r="35" spans="1:44" s="6" customFormat="1" x14ac:dyDescent="0.25">
      <c r="A35" s="58" t="str">
        <f t="shared" si="46"/>
        <v>Manifactures</v>
      </c>
      <c r="B35" s="57">
        <f>'[1]by prod'!B72</f>
        <v>8734.2099350000008</v>
      </c>
      <c r="C35" s="57">
        <f>'[1]by prod'!C72</f>
        <v>10826.283923000001</v>
      </c>
      <c r="D35" s="57">
        <f>'[1]by prod'!D72</f>
        <v>11870.421131999999</v>
      </c>
      <c r="E35" s="57">
        <f>'[1]by prod'!E72</f>
        <v>14298.853975000005</v>
      </c>
      <c r="F35" s="57">
        <f>'[1]by prod'!F72</f>
        <v>16599.872926999997</v>
      </c>
      <c r="G35" s="57">
        <f>'[1]by prod'!G72</f>
        <v>19227.876598000003</v>
      </c>
      <c r="H35" s="57">
        <f>'[1]by prod'!H72</f>
        <v>14734.368780000003</v>
      </c>
      <c r="I35" s="57">
        <f>'[1]by prod'!I72</f>
        <v>17603.166343999997</v>
      </c>
      <c r="J35" s="57">
        <f>'[1]by prod'!J72</f>
        <v>18122.355557999996</v>
      </c>
      <c r="K35" s="57">
        <f>'[1]by prod'!K72</f>
        <v>17603.215759999999</v>
      </c>
      <c r="L35" s="57"/>
      <c r="M35" s="57">
        <f>'[1]by prod'!M72</f>
        <v>26947.267448999999</v>
      </c>
      <c r="N35" s="57">
        <f>'[1]by prod'!N72</f>
        <v>34050.965741000007</v>
      </c>
      <c r="O35" s="57">
        <f>'[1]by prod'!O72</f>
        <v>41302.741538000017</v>
      </c>
      <c r="P35" s="57">
        <f>'[1]by prod'!P72</f>
        <v>49214.872861999997</v>
      </c>
      <c r="Q35" s="57">
        <f>'[1]by prod'!Q72</f>
        <v>60873.350027999986</v>
      </c>
      <c r="R35" s="57">
        <f>'[1]by prod'!R72</f>
        <v>77031.504685999986</v>
      </c>
      <c r="S35" s="57">
        <f>'[1]by prod'!S72</f>
        <v>74999.25224999999</v>
      </c>
      <c r="T35" s="57">
        <f>'[1]by prod'!T72</f>
        <v>80301.472919000007</v>
      </c>
      <c r="U35" s="57">
        <f>'[1]by prod'!U72</f>
        <v>73500.525998000012</v>
      </c>
      <c r="V35" s="57">
        <f>'[1]by prod'!V72</f>
        <v>87932.136620999998</v>
      </c>
      <c r="X35" s="6">
        <f t="shared" si="47"/>
        <v>-18213.057514</v>
      </c>
      <c r="Y35" s="6">
        <f t="shared" si="48"/>
        <v>-23224.681818000005</v>
      </c>
      <c r="Z35" s="6">
        <f t="shared" si="49"/>
        <v>-29432.320406000017</v>
      </c>
      <c r="AA35" s="6">
        <f t="shared" si="50"/>
        <v>-34916.018886999991</v>
      </c>
      <c r="AB35" s="6">
        <f t="shared" si="51"/>
        <v>-44273.477100999989</v>
      </c>
      <c r="AC35" s="6">
        <f t="shared" si="52"/>
        <v>-57803.628087999983</v>
      </c>
      <c r="AD35" s="6">
        <f t="shared" si="53"/>
        <v>-60264.883469999986</v>
      </c>
      <c r="AE35" s="6">
        <f t="shared" si="54"/>
        <v>-62698.30657500001</v>
      </c>
      <c r="AF35" s="6">
        <f t="shared" si="55"/>
        <v>-55378.170440000016</v>
      </c>
      <c r="AG35" s="6">
        <f t="shared" si="56"/>
        <v>-70328.920860999991</v>
      </c>
      <c r="AI35" s="6">
        <f t="shared" si="57"/>
        <v>35681.477383999998</v>
      </c>
      <c r="AJ35" s="6">
        <f t="shared" si="58"/>
        <v>44877.24966400001</v>
      </c>
      <c r="AK35" s="6">
        <f t="shared" si="59"/>
        <v>53173.16267000002</v>
      </c>
      <c r="AL35" s="6">
        <f t="shared" si="60"/>
        <v>63513.726837000002</v>
      </c>
      <c r="AM35" s="6">
        <f t="shared" si="61"/>
        <v>77473.222954999976</v>
      </c>
      <c r="AN35" s="6">
        <f t="shared" si="62"/>
        <v>96259.381283999988</v>
      </c>
      <c r="AO35" s="6">
        <f t="shared" si="63"/>
        <v>89733.621029999995</v>
      </c>
      <c r="AP35" s="6">
        <f t="shared" si="64"/>
        <v>97904.639263000005</v>
      </c>
      <c r="AQ35" s="6">
        <f t="shared" si="65"/>
        <v>91622.881556000008</v>
      </c>
      <c r="AR35" s="6">
        <f t="shared" si="66"/>
        <v>105535.352381</v>
      </c>
    </row>
    <row r="36" spans="1:44" s="6" customFormat="1" x14ac:dyDescent="0.25">
      <c r="A36" s="58" t="str">
        <f t="shared" si="46"/>
        <v>Machinery and transport equipment</v>
      </c>
      <c r="B36" s="57">
        <f>'[1]by prod'!B85</f>
        <v>765.6289119999999</v>
      </c>
      <c r="C36" s="57">
        <f>'[1]by prod'!C85</f>
        <v>969.03943900000002</v>
      </c>
      <c r="D36" s="57">
        <f>'[1]by prod'!D85</f>
        <v>1262.4555960000002</v>
      </c>
      <c r="E36" s="57">
        <f>'[1]by prod'!E85</f>
        <v>1746.7053379999998</v>
      </c>
      <c r="F36" s="57">
        <f>'[1]by prod'!F85</f>
        <v>2053.5933199999999</v>
      </c>
      <c r="G36" s="57">
        <f>'[1]by prod'!G85</f>
        <v>2847.2343369999994</v>
      </c>
      <c r="H36" s="57">
        <f>'[1]by prod'!H85</f>
        <v>2061.1404779999998</v>
      </c>
      <c r="I36" s="57">
        <f>'[1]by prod'!I85</f>
        <v>2268.1627360000007</v>
      </c>
      <c r="J36" s="57">
        <f>'[1]by prod'!J85</f>
        <v>1991.232039</v>
      </c>
      <c r="K36" s="57">
        <f>'[1]by prod'!K85</f>
        <v>2054.0628030000003</v>
      </c>
      <c r="L36" s="57"/>
      <c r="M36" s="57">
        <f>'[1]by prod'!M85</f>
        <v>12763.827791000002</v>
      </c>
      <c r="N36" s="57">
        <f>'[1]by prod'!N85</f>
        <v>16418.805218000001</v>
      </c>
      <c r="O36" s="57">
        <f>'[1]by prod'!O85</f>
        <v>19869.323529000001</v>
      </c>
      <c r="P36" s="57">
        <f>'[1]by prod'!P85</f>
        <v>23984.189267000002</v>
      </c>
      <c r="Q36" s="57">
        <f>'[1]by prod'!Q85</f>
        <v>29334.374313</v>
      </c>
      <c r="R36" s="57">
        <f>'[1]by prod'!R85</f>
        <v>37707.983360999991</v>
      </c>
      <c r="S36" s="57">
        <f>'[1]by prod'!S85</f>
        <v>35352.231440999996</v>
      </c>
      <c r="T36" s="57">
        <f>'[1]by prod'!T85</f>
        <v>37768.389319000009</v>
      </c>
      <c r="U36" s="57">
        <f>'[1]by prod'!U85</f>
        <v>32437.492421000006</v>
      </c>
      <c r="V36" s="57">
        <f>'[1]by prod'!V85</f>
        <v>37869.240072999986</v>
      </c>
      <c r="X36" s="6">
        <f t="shared" si="47"/>
        <v>-11998.198879000001</v>
      </c>
      <c r="Y36" s="6">
        <f t="shared" si="48"/>
        <v>-15449.765779000001</v>
      </c>
      <c r="Z36" s="6">
        <f t="shared" si="49"/>
        <v>-18606.867933000001</v>
      </c>
      <c r="AA36" s="6">
        <f t="shared" si="50"/>
        <v>-22237.483929000002</v>
      </c>
      <c r="AB36" s="6">
        <f t="shared" si="51"/>
        <v>-27280.780993</v>
      </c>
      <c r="AC36" s="6">
        <f t="shared" si="52"/>
        <v>-34860.74902399999</v>
      </c>
      <c r="AD36" s="6">
        <f t="shared" si="53"/>
        <v>-33291.090962999995</v>
      </c>
      <c r="AE36" s="6">
        <f t="shared" si="54"/>
        <v>-35500.226583000011</v>
      </c>
      <c r="AF36" s="6">
        <f t="shared" si="55"/>
        <v>-30446.260382000008</v>
      </c>
      <c r="AG36" s="6">
        <f t="shared" si="56"/>
        <v>-35815.177269999986</v>
      </c>
      <c r="AI36" s="6">
        <f t="shared" si="57"/>
        <v>13529.456703000002</v>
      </c>
      <c r="AJ36" s="6">
        <f t="shared" si="58"/>
        <v>17387.844657000001</v>
      </c>
      <c r="AK36" s="6">
        <f t="shared" si="59"/>
        <v>21131.779125000001</v>
      </c>
      <c r="AL36" s="6">
        <f t="shared" si="60"/>
        <v>25730.894605000001</v>
      </c>
      <c r="AM36" s="6">
        <f t="shared" si="61"/>
        <v>31387.967633</v>
      </c>
      <c r="AN36" s="6">
        <f t="shared" si="62"/>
        <v>40555.217697999993</v>
      </c>
      <c r="AO36" s="6">
        <f t="shared" si="63"/>
        <v>37413.371918999997</v>
      </c>
      <c r="AP36" s="6">
        <f t="shared" si="64"/>
        <v>40036.552055000007</v>
      </c>
      <c r="AQ36" s="6">
        <f t="shared" si="65"/>
        <v>34428.724460000005</v>
      </c>
      <c r="AR36" s="6">
        <f t="shared" si="66"/>
        <v>39923.302875999987</v>
      </c>
    </row>
    <row r="37" spans="1:44" s="6" customFormat="1" x14ac:dyDescent="0.25">
      <c r="A37" s="58" t="str">
        <f t="shared" si="46"/>
        <v>Textiles</v>
      </c>
      <c r="B37" s="57">
        <f>'[1]by prod'!B98</f>
        <v>713.00287099999991</v>
      </c>
      <c r="C37" s="57">
        <f>'[1]by prod'!C98</f>
        <v>804.97743799999989</v>
      </c>
      <c r="D37" s="57">
        <f>'[1]by prod'!D98</f>
        <v>834.04019800000003</v>
      </c>
      <c r="E37" s="57">
        <f>'[1]by prod'!E98</f>
        <v>908.0796459999998</v>
      </c>
      <c r="F37" s="57">
        <f>'[1]by prod'!F98</f>
        <v>1012.3136420000001</v>
      </c>
      <c r="G37" s="57">
        <f>'[1]by prod'!G98</f>
        <v>1036.4792649999999</v>
      </c>
      <c r="H37" s="57">
        <f>'[1]by prod'!H98</f>
        <v>975.40705400000002</v>
      </c>
      <c r="I37" s="57">
        <f>'[1]by prod'!I98</f>
        <v>1306.3061760000005</v>
      </c>
      <c r="J37" s="57">
        <f>'[1]by prod'!J98</f>
        <v>1480.68094</v>
      </c>
      <c r="K37" s="57">
        <f>'[1]by prod'!K98</f>
        <v>1318.8198509999995</v>
      </c>
      <c r="L37" s="57"/>
      <c r="M37" s="57">
        <f>'[1]by prod'!M98</f>
        <v>1584.4312049999999</v>
      </c>
      <c r="N37" s="57">
        <f>'[1]by prod'!N98</f>
        <v>1882.9842239999998</v>
      </c>
      <c r="O37" s="57">
        <f>'[1]by prod'!O98</f>
        <v>2205.8065839999999</v>
      </c>
      <c r="P37" s="57">
        <f>'[1]by prod'!P98</f>
        <v>2715.6841119999999</v>
      </c>
      <c r="Q37" s="57">
        <f>'[1]by prod'!Q98</f>
        <v>3112.0584210000002</v>
      </c>
      <c r="R37" s="57">
        <f>'[1]by prod'!R98</f>
        <v>3967.9176619999998</v>
      </c>
      <c r="S37" s="57">
        <f>'[1]by prod'!S98</f>
        <v>3401.3356420000005</v>
      </c>
      <c r="T37" s="57">
        <f>'[1]by prod'!T98</f>
        <v>4076.1626169999995</v>
      </c>
      <c r="U37" s="57">
        <f>'[1]by prod'!U98</f>
        <v>4479.9472910000004</v>
      </c>
      <c r="V37" s="57">
        <f>'[1]by prod'!V98</f>
        <v>5349.4197809999987</v>
      </c>
      <c r="X37" s="6">
        <f t="shared" si="47"/>
        <v>-871.42833399999995</v>
      </c>
      <c r="Y37" s="6">
        <f t="shared" si="48"/>
        <v>-1078.0067859999999</v>
      </c>
      <c r="Z37" s="6">
        <f t="shared" si="49"/>
        <v>-1371.7663859999998</v>
      </c>
      <c r="AA37" s="6">
        <f t="shared" si="50"/>
        <v>-1807.6044660000002</v>
      </c>
      <c r="AB37" s="6">
        <f t="shared" si="51"/>
        <v>-2099.7447790000001</v>
      </c>
      <c r="AC37" s="6">
        <f t="shared" si="52"/>
        <v>-2931.4383969999999</v>
      </c>
      <c r="AD37" s="6">
        <f t="shared" si="53"/>
        <v>-2425.9285880000007</v>
      </c>
      <c r="AE37" s="6">
        <f t="shared" si="54"/>
        <v>-2769.856440999999</v>
      </c>
      <c r="AF37" s="6">
        <f t="shared" si="55"/>
        <v>-2999.2663510000002</v>
      </c>
      <c r="AG37" s="6">
        <f t="shared" si="56"/>
        <v>-4030.5999299999994</v>
      </c>
      <c r="AI37" s="6">
        <f t="shared" si="57"/>
        <v>2297.4340759999995</v>
      </c>
      <c r="AJ37" s="6">
        <f t="shared" si="58"/>
        <v>2687.9616619999997</v>
      </c>
      <c r="AK37" s="6">
        <f t="shared" si="59"/>
        <v>3039.8467820000001</v>
      </c>
      <c r="AL37" s="6">
        <f t="shared" si="60"/>
        <v>3623.7637579999996</v>
      </c>
      <c r="AM37" s="6">
        <f t="shared" si="61"/>
        <v>4124.3720630000007</v>
      </c>
      <c r="AN37" s="6">
        <f t="shared" si="62"/>
        <v>5004.3969269999998</v>
      </c>
      <c r="AO37" s="6">
        <f t="shared" si="63"/>
        <v>4376.7426960000003</v>
      </c>
      <c r="AP37" s="6">
        <f t="shared" si="64"/>
        <v>5382.468793</v>
      </c>
      <c r="AQ37" s="6">
        <f t="shared" si="65"/>
        <v>5960.6282310000006</v>
      </c>
      <c r="AR37" s="6">
        <f t="shared" si="66"/>
        <v>6668.239631999998</v>
      </c>
    </row>
    <row r="38" spans="1:44" s="6" customFormat="1" x14ac:dyDescent="0.25">
      <c r="A38" s="58" t="str">
        <f t="shared" si="46"/>
        <v>Clothing</v>
      </c>
      <c r="B38" s="57">
        <f>'[1]by prod'!B111</f>
        <v>2550.0462719999991</v>
      </c>
      <c r="C38" s="57">
        <f>'[1]by prod'!C111</f>
        <v>3044.1067330000005</v>
      </c>
      <c r="D38" s="57">
        <f>'[1]by prod'!D111</f>
        <v>2785.4604630000003</v>
      </c>
      <c r="E38" s="57">
        <f>'[1]by prod'!E111</f>
        <v>3197.894096</v>
      </c>
      <c r="F38" s="57">
        <f>'[1]by prod'!F111</f>
        <v>3606.7451419999993</v>
      </c>
      <c r="G38" s="57">
        <f>'[1]by prod'!G111</f>
        <v>3837.8333349999998</v>
      </c>
      <c r="H38" s="57">
        <f>'[1]by prod'!H111</f>
        <v>3340.6509099999994</v>
      </c>
      <c r="I38" s="57">
        <f>'[1]by prod'!I111</f>
        <v>3218.5549710000005</v>
      </c>
      <c r="J38" s="57">
        <f>'[1]by prod'!J111</f>
        <v>3663.4167649999995</v>
      </c>
      <c r="K38" s="57">
        <f>'[1]by prod'!K111</f>
        <v>3526.4762749999995</v>
      </c>
      <c r="L38" s="57"/>
      <c r="M38" s="57">
        <f>'[1]by prod'!M111</f>
        <v>554.99485600000003</v>
      </c>
      <c r="N38" s="57">
        <f>'[1]by prod'!N111</f>
        <v>731.49819700000023</v>
      </c>
      <c r="O38" s="57">
        <f>'[1]by prod'!O111</f>
        <v>818.01046699999995</v>
      </c>
      <c r="P38" s="57">
        <f>'[1]by prod'!P111</f>
        <v>1131.949791</v>
      </c>
      <c r="Q38" s="57">
        <f>'[1]by prod'!Q111</f>
        <v>1683.6309680000002</v>
      </c>
      <c r="R38" s="57">
        <f>'[1]by prod'!R111</f>
        <v>1572.4594589999999</v>
      </c>
      <c r="S38" s="57">
        <f>'[1]by prod'!S111</f>
        <v>1851.2865419999998</v>
      </c>
      <c r="T38" s="57">
        <f>'[1]by prod'!T111</f>
        <v>2050.061205</v>
      </c>
      <c r="U38" s="57">
        <f>'[1]by prod'!U111</f>
        <v>2306.016138</v>
      </c>
      <c r="V38" s="57">
        <f>'[1]by prod'!V111</f>
        <v>3321.4252839999999</v>
      </c>
      <c r="X38" s="6">
        <f t="shared" si="47"/>
        <v>1995.0514159999991</v>
      </c>
      <c r="Y38" s="6">
        <f t="shared" si="48"/>
        <v>2312.6085360000002</v>
      </c>
      <c r="Z38" s="6">
        <f t="shared" si="49"/>
        <v>1967.4499960000003</v>
      </c>
      <c r="AA38" s="6">
        <f t="shared" si="50"/>
        <v>2065.944305</v>
      </c>
      <c r="AB38" s="6">
        <f t="shared" si="51"/>
        <v>1923.1141739999991</v>
      </c>
      <c r="AC38" s="6">
        <f t="shared" si="52"/>
        <v>2265.3738759999997</v>
      </c>
      <c r="AD38" s="6">
        <f t="shared" si="53"/>
        <v>1489.3643679999996</v>
      </c>
      <c r="AE38" s="6">
        <f t="shared" si="54"/>
        <v>1168.4937660000005</v>
      </c>
      <c r="AF38" s="6">
        <f t="shared" si="55"/>
        <v>1357.4006269999995</v>
      </c>
      <c r="AG38" s="6">
        <f t="shared" si="56"/>
        <v>205.05099099999961</v>
      </c>
      <c r="AI38" s="6">
        <f t="shared" si="57"/>
        <v>3105.0411279999989</v>
      </c>
      <c r="AJ38" s="6">
        <f t="shared" si="58"/>
        <v>3775.6049300000009</v>
      </c>
      <c r="AK38" s="6">
        <f t="shared" si="59"/>
        <v>3603.4709300000004</v>
      </c>
      <c r="AL38" s="6">
        <f t="shared" si="60"/>
        <v>4329.843887</v>
      </c>
      <c r="AM38" s="6">
        <f t="shared" si="61"/>
        <v>5290.3761099999992</v>
      </c>
      <c r="AN38" s="6">
        <f t="shared" si="62"/>
        <v>5410.292794</v>
      </c>
      <c r="AO38" s="6">
        <f t="shared" si="63"/>
        <v>5191.9374519999992</v>
      </c>
      <c r="AP38" s="6">
        <f t="shared" si="64"/>
        <v>5268.6161760000005</v>
      </c>
      <c r="AQ38" s="6">
        <f t="shared" si="65"/>
        <v>5969.432902999999</v>
      </c>
      <c r="AR38" s="6">
        <f t="shared" si="66"/>
        <v>6847.9015589999999</v>
      </c>
    </row>
    <row r="39" spans="1:44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</row>
    <row r="40" spans="1:44" x14ac:dyDescent="0.25">
      <c r="A40" s="56" t="str">
        <f>'[1]by prod'!A8</f>
        <v>EAC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</row>
    <row r="41" spans="1:44" s="2" customFormat="1" x14ac:dyDescent="0.25">
      <c r="A41" s="61"/>
      <c r="B41" s="61" t="str">
        <f>B28</f>
        <v>Export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 t="str">
        <f>M28</f>
        <v>Import</v>
      </c>
      <c r="N41" s="61"/>
      <c r="O41" s="61"/>
      <c r="P41" s="61"/>
      <c r="Q41" s="61"/>
      <c r="R41" s="61"/>
      <c r="S41" s="61"/>
      <c r="T41" s="61"/>
      <c r="U41" s="61"/>
      <c r="V41" s="61"/>
      <c r="X41" s="2" t="s">
        <v>3</v>
      </c>
      <c r="AI41" s="2" t="s">
        <v>4</v>
      </c>
    </row>
    <row r="42" spans="1:44" s="2" customFormat="1" x14ac:dyDescent="0.25">
      <c r="A42" s="61"/>
      <c r="B42" s="61">
        <f t="shared" ref="B42:V42" si="67">B29</f>
        <v>2003</v>
      </c>
      <c r="C42" s="61">
        <f t="shared" si="67"/>
        <v>2004</v>
      </c>
      <c r="D42" s="61">
        <f t="shared" si="67"/>
        <v>2005</v>
      </c>
      <c r="E42" s="61">
        <f t="shared" si="67"/>
        <v>2006</v>
      </c>
      <c r="F42" s="61">
        <f t="shared" si="67"/>
        <v>2007</v>
      </c>
      <c r="G42" s="61">
        <f t="shared" si="67"/>
        <v>2008</v>
      </c>
      <c r="H42" s="61">
        <f t="shared" si="67"/>
        <v>2009</v>
      </c>
      <c r="I42" s="61">
        <f t="shared" si="67"/>
        <v>2010</v>
      </c>
      <c r="J42" s="61">
        <f t="shared" si="67"/>
        <v>2011</v>
      </c>
      <c r="K42" s="61">
        <f t="shared" si="67"/>
        <v>2012</v>
      </c>
      <c r="L42" s="61"/>
      <c r="M42" s="61">
        <f t="shared" si="67"/>
        <v>2003</v>
      </c>
      <c r="N42" s="61">
        <f t="shared" si="67"/>
        <v>2004</v>
      </c>
      <c r="O42" s="61">
        <f t="shared" si="67"/>
        <v>2005</v>
      </c>
      <c r="P42" s="61">
        <f t="shared" si="67"/>
        <v>2006</v>
      </c>
      <c r="Q42" s="61">
        <f t="shared" si="67"/>
        <v>2007</v>
      </c>
      <c r="R42" s="61">
        <f t="shared" si="67"/>
        <v>2008</v>
      </c>
      <c r="S42" s="61">
        <f t="shared" si="67"/>
        <v>2009</v>
      </c>
      <c r="T42" s="61">
        <f t="shared" si="67"/>
        <v>2010</v>
      </c>
      <c r="U42" s="61">
        <f t="shared" si="67"/>
        <v>2011</v>
      </c>
      <c r="V42" s="61">
        <f t="shared" si="67"/>
        <v>2012</v>
      </c>
      <c r="X42" s="2">
        <f t="shared" ref="X42:AR42" si="68">B42</f>
        <v>2003</v>
      </c>
      <c r="Y42" s="2">
        <f t="shared" si="68"/>
        <v>2004</v>
      </c>
      <c r="Z42" s="2">
        <f t="shared" si="68"/>
        <v>2005</v>
      </c>
      <c r="AA42" s="2">
        <f t="shared" si="68"/>
        <v>2006</v>
      </c>
      <c r="AB42" s="2">
        <f t="shared" si="68"/>
        <v>2007</v>
      </c>
      <c r="AC42" s="2">
        <f t="shared" si="68"/>
        <v>2008</v>
      </c>
      <c r="AD42" s="2">
        <f t="shared" si="68"/>
        <v>2009</v>
      </c>
      <c r="AE42" s="2">
        <f t="shared" si="68"/>
        <v>2010</v>
      </c>
      <c r="AF42" s="2">
        <f t="shared" si="68"/>
        <v>2011</v>
      </c>
      <c r="AG42" s="2">
        <f t="shared" si="68"/>
        <v>2012</v>
      </c>
      <c r="AH42" s="2">
        <f t="shared" si="68"/>
        <v>0</v>
      </c>
      <c r="AI42" s="2">
        <f t="shared" si="68"/>
        <v>2003</v>
      </c>
      <c r="AJ42" s="2">
        <f t="shared" si="68"/>
        <v>2004</v>
      </c>
      <c r="AK42" s="2">
        <f t="shared" si="68"/>
        <v>2005</v>
      </c>
      <c r="AL42" s="2">
        <f t="shared" si="68"/>
        <v>2006</v>
      </c>
      <c r="AM42" s="2">
        <f t="shared" si="68"/>
        <v>2007</v>
      </c>
      <c r="AN42" s="2">
        <f t="shared" si="68"/>
        <v>2008</v>
      </c>
      <c r="AO42" s="2">
        <f t="shared" si="68"/>
        <v>2009</v>
      </c>
      <c r="AP42" s="2">
        <f t="shared" si="68"/>
        <v>2010</v>
      </c>
      <c r="AQ42" s="2">
        <f t="shared" si="68"/>
        <v>2011</v>
      </c>
      <c r="AR42" s="2">
        <f t="shared" si="68"/>
        <v>2012</v>
      </c>
    </row>
    <row r="43" spans="1:44" s="6" customFormat="1" x14ac:dyDescent="0.25">
      <c r="A43" s="58" t="str">
        <f t="shared" ref="A43:A51" si="69">A30</f>
        <v>Total Trade</v>
      </c>
      <c r="B43" s="57">
        <f>'[1]by prod'!B8</f>
        <v>3905.5706579999996</v>
      </c>
      <c r="C43" s="57">
        <f>'[1]by prod'!C8</f>
        <v>4858.6180899999999</v>
      </c>
      <c r="D43" s="57">
        <f>'[1]by prod'!D8</f>
        <v>5376.1587979999995</v>
      </c>
      <c r="E43" s="57">
        <f>'[1]by prod'!E8</f>
        <v>5664.1461369999997</v>
      </c>
      <c r="F43" s="57">
        <f>'[1]by prod'!F8</f>
        <v>6485.2381519999999</v>
      </c>
      <c r="G43" s="57">
        <f>'[1]by prod'!G8</f>
        <v>8298.1302109999997</v>
      </c>
      <c r="H43" s="57">
        <f>'[1]by prod'!H8</f>
        <v>7680.6680880000004</v>
      </c>
      <c r="I43" s="57">
        <f>'[1]by prod'!I8</f>
        <v>8342.7183740000019</v>
      </c>
      <c r="J43" s="57">
        <f>'[1]by prod'!J8</f>
        <v>9325.4795340000001</v>
      </c>
      <c r="K43" s="57">
        <f>'[1]by prod'!K8</f>
        <v>9313.5424610000009</v>
      </c>
      <c r="L43" s="57"/>
      <c r="M43" s="57">
        <f>'[1]by prod'!M8</f>
        <v>6358.6478200000001</v>
      </c>
      <c r="N43" s="57">
        <f>'[1]by prod'!N8</f>
        <v>7484.7073090000004</v>
      </c>
      <c r="O43" s="57">
        <f>'[1]by prod'!O8</f>
        <v>9867.8231489999998</v>
      </c>
      <c r="P43" s="57">
        <f>'[1]by prod'!P8</f>
        <v>12416.836369999999</v>
      </c>
      <c r="Q43" s="57">
        <f>'[1]by prod'!Q8</f>
        <v>15161.328654000001</v>
      </c>
      <c r="R43" s="57">
        <f>'[1]by prod'!R8</f>
        <v>18235.900237999998</v>
      </c>
      <c r="S43" s="57">
        <f>'[1]by prod'!S8</f>
        <v>17221.645135000002</v>
      </c>
      <c r="T43" s="57">
        <f>'[1]by prod'!T8</f>
        <v>20508.894980000001</v>
      </c>
      <c r="U43" s="57">
        <f>'[1]by prod'!U8</f>
        <v>23750.803739999999</v>
      </c>
      <c r="V43" s="57">
        <f>'[1]by prod'!V8</f>
        <v>27063.287495999997</v>
      </c>
      <c r="X43" s="6">
        <f t="shared" ref="X43:X51" si="70">B43-M43</f>
        <v>-2453.0771620000005</v>
      </c>
      <c r="Y43" s="6">
        <f t="shared" ref="Y43:Y51" si="71">C43-N43</f>
        <v>-2626.0892190000004</v>
      </c>
      <c r="Z43" s="6">
        <f t="shared" ref="Z43:Z51" si="72">D43-O43</f>
        <v>-4491.6643510000004</v>
      </c>
      <c r="AA43" s="6">
        <f t="shared" ref="AA43:AA51" si="73">E43-P43</f>
        <v>-6752.6902329999994</v>
      </c>
      <c r="AB43" s="6">
        <f t="shared" ref="AB43:AB51" si="74">F43-Q43</f>
        <v>-8676.0905020000009</v>
      </c>
      <c r="AC43" s="6">
        <f t="shared" ref="AC43:AC51" si="75">G43-R43</f>
        <v>-9937.7700269999987</v>
      </c>
      <c r="AD43" s="6">
        <f t="shared" ref="AD43:AD51" si="76">H43-S43</f>
        <v>-9540.9770470000021</v>
      </c>
      <c r="AE43" s="6">
        <f t="shared" ref="AE43:AE51" si="77">I43-T43</f>
        <v>-12166.176605999999</v>
      </c>
      <c r="AF43" s="6">
        <f t="shared" ref="AF43:AF51" si="78">J43-U43</f>
        <v>-14425.324205999999</v>
      </c>
      <c r="AG43" s="6">
        <f t="shared" ref="AG43:AG51" si="79">K43-V43</f>
        <v>-17749.745034999996</v>
      </c>
      <c r="AI43" s="6">
        <f t="shared" ref="AI43:AI51" si="80">M43+B43</f>
        <v>10264.218477999999</v>
      </c>
      <c r="AJ43" s="6">
        <f t="shared" ref="AJ43:AJ51" si="81">N43+C43</f>
        <v>12343.325399000001</v>
      </c>
      <c r="AK43" s="6">
        <f t="shared" ref="AK43:AK51" si="82">O43+D43</f>
        <v>15243.981947</v>
      </c>
      <c r="AL43" s="6">
        <f t="shared" ref="AL43:AL51" si="83">P43+E43</f>
        <v>18080.982507000001</v>
      </c>
      <c r="AM43" s="6">
        <f t="shared" ref="AM43:AM51" si="84">Q43+F43</f>
        <v>21646.566806000003</v>
      </c>
      <c r="AN43" s="6">
        <f t="shared" ref="AN43:AN51" si="85">R43+G43</f>
        <v>26534.030448999998</v>
      </c>
      <c r="AO43" s="6">
        <f t="shared" ref="AO43:AO51" si="86">S43+H43</f>
        <v>24902.313223000005</v>
      </c>
      <c r="AP43" s="6">
        <f t="shared" ref="AP43:AP51" si="87">T43+I43</f>
        <v>28851.613354000001</v>
      </c>
      <c r="AQ43" s="6">
        <f t="shared" ref="AQ43:AQ51" si="88">U43+J43</f>
        <v>33076.283274000001</v>
      </c>
      <c r="AR43" s="6">
        <f t="shared" ref="AR43:AR51" si="89">V43+K43</f>
        <v>36376.829956999994</v>
      </c>
    </row>
    <row r="44" spans="1:44" s="6" customFormat="1" x14ac:dyDescent="0.25">
      <c r="A44" s="58" t="str">
        <f t="shared" si="69"/>
        <v>Agricultural products</v>
      </c>
      <c r="B44" s="57">
        <f>'[1]by prod'!B21</f>
        <v>2491.486582</v>
      </c>
      <c r="C44" s="57">
        <f>'[1]by prod'!C21</f>
        <v>2787.6376249999998</v>
      </c>
      <c r="D44" s="57">
        <f>'[1]by prod'!D21</f>
        <v>3202.2159469999997</v>
      </c>
      <c r="E44" s="57">
        <f>'[1]by prod'!E21</f>
        <v>3372.0819200000005</v>
      </c>
      <c r="F44" s="57">
        <f>'[1]by prod'!F21</f>
        <v>3925.5873390000002</v>
      </c>
      <c r="G44" s="57">
        <f>'[1]by prod'!G21</f>
        <v>4792.7416290000001</v>
      </c>
      <c r="H44" s="57">
        <f>'[1]by prod'!H21</f>
        <v>4680.4903860000004</v>
      </c>
      <c r="I44" s="57">
        <f>'[1]by prod'!I21</f>
        <v>4932.971372</v>
      </c>
      <c r="J44" s="57">
        <f>'[1]by prod'!J21</f>
        <v>5768.1544750000003</v>
      </c>
      <c r="K44" s="57">
        <f>'[1]by prod'!K21</f>
        <v>5878.1108860000004</v>
      </c>
      <c r="L44" s="57"/>
      <c r="M44" s="57">
        <f>'[1]by prod'!M21</f>
        <v>898.79107199999999</v>
      </c>
      <c r="N44" s="57">
        <f>'[1]by prod'!N21</f>
        <v>1187.6267230000001</v>
      </c>
      <c r="O44" s="57">
        <f>'[1]by prod'!O21</f>
        <v>1178.8694619999999</v>
      </c>
      <c r="P44" s="57">
        <f>'[1]by prod'!P21</f>
        <v>1749.2683099999999</v>
      </c>
      <c r="Q44" s="57">
        <f>'[1]by prod'!Q21</f>
        <v>1981.8403210000001</v>
      </c>
      <c r="R44" s="57">
        <f>'[1]by prod'!R21</f>
        <v>2274.2537950000001</v>
      </c>
      <c r="S44" s="57">
        <f>'[1]by prod'!S21</f>
        <v>2592.9546650000002</v>
      </c>
      <c r="T44" s="57">
        <f>'[1]by prod'!T21</f>
        <v>2727.2174619999996</v>
      </c>
      <c r="U44" s="57">
        <f>'[1]by prod'!U21</f>
        <v>3498.8219050000007</v>
      </c>
      <c r="V44" s="57">
        <f>'[1]by prod'!V21</f>
        <v>3657.9068440000001</v>
      </c>
      <c r="X44" s="6">
        <f t="shared" si="70"/>
        <v>1592.69551</v>
      </c>
      <c r="Y44" s="6">
        <f t="shared" si="71"/>
        <v>1600.0109019999998</v>
      </c>
      <c r="Z44" s="6">
        <f t="shared" si="72"/>
        <v>2023.3464849999998</v>
      </c>
      <c r="AA44" s="6">
        <f t="shared" si="73"/>
        <v>1622.8136100000006</v>
      </c>
      <c r="AB44" s="6">
        <f t="shared" si="74"/>
        <v>1943.747018</v>
      </c>
      <c r="AC44" s="6">
        <f t="shared" si="75"/>
        <v>2518.487834</v>
      </c>
      <c r="AD44" s="6">
        <f t="shared" si="76"/>
        <v>2087.5357210000002</v>
      </c>
      <c r="AE44" s="6">
        <f t="shared" si="77"/>
        <v>2205.7539100000004</v>
      </c>
      <c r="AF44" s="6">
        <f t="shared" si="78"/>
        <v>2269.3325699999996</v>
      </c>
      <c r="AG44" s="6">
        <f t="shared" si="79"/>
        <v>2220.2040420000003</v>
      </c>
      <c r="AI44" s="6">
        <f t="shared" si="80"/>
        <v>3390.277654</v>
      </c>
      <c r="AJ44" s="6">
        <f t="shared" si="81"/>
        <v>3975.2643479999997</v>
      </c>
      <c r="AK44" s="6">
        <f t="shared" si="82"/>
        <v>4381.0854089999993</v>
      </c>
      <c r="AL44" s="6">
        <f t="shared" si="83"/>
        <v>5121.35023</v>
      </c>
      <c r="AM44" s="6">
        <f t="shared" si="84"/>
        <v>5907.4276600000003</v>
      </c>
      <c r="AN44" s="6">
        <f t="shared" si="85"/>
        <v>7066.9954240000006</v>
      </c>
      <c r="AO44" s="6">
        <f t="shared" si="86"/>
        <v>7273.4450510000006</v>
      </c>
      <c r="AP44" s="6">
        <f t="shared" si="87"/>
        <v>7660.1888339999996</v>
      </c>
      <c r="AQ44" s="6">
        <f t="shared" si="88"/>
        <v>9266.9763800000001</v>
      </c>
      <c r="AR44" s="6">
        <f t="shared" si="89"/>
        <v>9536.0177299999996</v>
      </c>
    </row>
    <row r="45" spans="1:44" s="6" customFormat="1" x14ac:dyDescent="0.25">
      <c r="A45" s="58" t="str">
        <f t="shared" si="69"/>
        <v>Food</v>
      </c>
      <c r="B45" s="57">
        <f>'[1]by prod'!B34</f>
        <v>1954.1777269999998</v>
      </c>
      <c r="C45" s="57">
        <f>'[1]by prod'!C34</f>
        <v>2111.2644599999999</v>
      </c>
      <c r="D45" s="57">
        <f>'[1]by prod'!D34</f>
        <v>2433.3476329999999</v>
      </c>
      <c r="E45" s="57">
        <f>'[1]by prod'!E34</f>
        <v>2540.2396170000002</v>
      </c>
      <c r="F45" s="57">
        <f>'[1]by prod'!F34</f>
        <v>3021.233338</v>
      </c>
      <c r="G45" s="57">
        <f>'[1]by prod'!G34</f>
        <v>3701.6429330000005</v>
      </c>
      <c r="H45" s="57">
        <f>'[1]by prod'!H34</f>
        <v>3693.8777490000002</v>
      </c>
      <c r="I45" s="57">
        <f>'[1]by prod'!I34</f>
        <v>3928.641721</v>
      </c>
      <c r="J45" s="57">
        <f>'[1]by prod'!J34</f>
        <v>4647.5584120000003</v>
      </c>
      <c r="K45" s="57">
        <f>'[1]by prod'!K34</f>
        <v>4676.1832220000006</v>
      </c>
      <c r="L45" s="57"/>
      <c r="M45" s="57">
        <f>'[1]by prod'!M34</f>
        <v>741.50570699999992</v>
      </c>
      <c r="N45" s="57">
        <f>'[1]by prod'!N34</f>
        <v>1014.090677</v>
      </c>
      <c r="O45" s="57">
        <f>'[1]by prod'!O34</f>
        <v>997.32198399999993</v>
      </c>
      <c r="P45" s="57">
        <f>'[1]by prod'!P34</f>
        <v>1547.9787020000001</v>
      </c>
      <c r="Q45" s="57">
        <f>'[1]by prod'!Q34</f>
        <v>1738.2750310000001</v>
      </c>
      <c r="R45" s="57">
        <f>'[1]by prod'!R34</f>
        <v>1991.71975</v>
      </c>
      <c r="S45" s="57">
        <f>'[1]by prod'!S34</f>
        <v>2301.3713729999999</v>
      </c>
      <c r="T45" s="57">
        <f>'[1]by prod'!T34</f>
        <v>2384.7725799999998</v>
      </c>
      <c r="U45" s="57">
        <f>'[1]by prod'!U34</f>
        <v>3124.091019</v>
      </c>
      <c r="V45" s="57">
        <f>'[1]by prod'!V34</f>
        <v>3239.1948319999997</v>
      </c>
      <c r="X45" s="6">
        <f t="shared" si="70"/>
        <v>1212.67202</v>
      </c>
      <c r="Y45" s="6">
        <f t="shared" si="71"/>
        <v>1097.1737829999997</v>
      </c>
      <c r="Z45" s="6">
        <f t="shared" si="72"/>
        <v>1436.0256489999999</v>
      </c>
      <c r="AA45" s="6">
        <f t="shared" si="73"/>
        <v>992.26091500000007</v>
      </c>
      <c r="AB45" s="6">
        <f t="shared" si="74"/>
        <v>1282.9583069999999</v>
      </c>
      <c r="AC45" s="6">
        <f t="shared" si="75"/>
        <v>1709.9231830000006</v>
      </c>
      <c r="AD45" s="6">
        <f t="shared" si="76"/>
        <v>1392.5063760000003</v>
      </c>
      <c r="AE45" s="6">
        <f t="shared" si="77"/>
        <v>1543.8691410000001</v>
      </c>
      <c r="AF45" s="6">
        <f t="shared" si="78"/>
        <v>1523.4673930000004</v>
      </c>
      <c r="AG45" s="6">
        <f t="shared" si="79"/>
        <v>1436.9883900000009</v>
      </c>
      <c r="AI45" s="6">
        <f t="shared" si="80"/>
        <v>2695.6834339999996</v>
      </c>
      <c r="AJ45" s="6">
        <f t="shared" si="81"/>
        <v>3125.355137</v>
      </c>
      <c r="AK45" s="6">
        <f t="shared" si="82"/>
        <v>3430.6696169999996</v>
      </c>
      <c r="AL45" s="6">
        <f t="shared" si="83"/>
        <v>4088.2183190000005</v>
      </c>
      <c r="AM45" s="6">
        <f t="shared" si="84"/>
        <v>4759.5083690000001</v>
      </c>
      <c r="AN45" s="6">
        <f t="shared" si="85"/>
        <v>5693.3626830000003</v>
      </c>
      <c r="AO45" s="6">
        <f t="shared" si="86"/>
        <v>5995.2491220000002</v>
      </c>
      <c r="AP45" s="6">
        <f t="shared" si="87"/>
        <v>6313.4143009999998</v>
      </c>
      <c r="AQ45" s="6">
        <f t="shared" si="88"/>
        <v>7771.6494309999998</v>
      </c>
      <c r="AR45" s="6">
        <f t="shared" si="89"/>
        <v>7915.3780540000007</v>
      </c>
    </row>
    <row r="46" spans="1:44" s="6" customFormat="1" x14ac:dyDescent="0.25">
      <c r="A46" s="58" t="str">
        <f t="shared" si="69"/>
        <v>Fuels and Minerals</v>
      </c>
      <c r="B46" s="57">
        <f>'[1]by prod'!B47</f>
        <v>494.97776799999997</v>
      </c>
      <c r="C46" s="57">
        <f>'[1]by prod'!C47</f>
        <v>895.05598599999996</v>
      </c>
      <c r="D46" s="57">
        <f>'[1]by prod'!D47</f>
        <v>714.10398899999996</v>
      </c>
      <c r="E46" s="57">
        <f>'[1]by prod'!E47</f>
        <v>664.75615500000004</v>
      </c>
      <c r="F46" s="57">
        <f>'[1]by prod'!F47</f>
        <v>745.10959200000002</v>
      </c>
      <c r="G46" s="57">
        <f>'[1]by prod'!G47</f>
        <v>823.99418800000012</v>
      </c>
      <c r="H46" s="57">
        <f>'[1]by prod'!H47</f>
        <v>689.81692100000009</v>
      </c>
      <c r="I46" s="57">
        <f>'[1]by prod'!I47</f>
        <v>1034.077092</v>
      </c>
      <c r="J46" s="57">
        <f>'[1]by prod'!J47</f>
        <v>1437.491227</v>
      </c>
      <c r="K46" s="57">
        <f>'[1]by prod'!K47</f>
        <v>961.42011000000002</v>
      </c>
      <c r="L46" s="57"/>
      <c r="M46" s="57">
        <f>'[1]by prod'!M47</f>
        <v>992.83232199999998</v>
      </c>
      <c r="N46" s="57">
        <f>'[1]by prod'!N47</f>
        <v>575.41150300000004</v>
      </c>
      <c r="O46" s="57">
        <f>'[1]by prod'!O47</f>
        <v>1536.0734640000001</v>
      </c>
      <c r="P46" s="57">
        <f>'[1]by prod'!P47</f>
        <v>2231.4809130000003</v>
      </c>
      <c r="Q46" s="57">
        <f>'[1]by prod'!Q47</f>
        <v>2086.6694849999999</v>
      </c>
      <c r="R46" s="57">
        <f>'[1]by prod'!R47</f>
        <v>2357.7195699999997</v>
      </c>
      <c r="S46" s="57">
        <f>'[1]by prod'!S47</f>
        <v>1782.045486</v>
      </c>
      <c r="T46" s="57">
        <f>'[1]by prod'!T47</f>
        <v>3058.8823829999997</v>
      </c>
      <c r="U46" s="57">
        <f>'[1]by prod'!U47</f>
        <v>2585.8459809999999</v>
      </c>
      <c r="V46" s="57">
        <f>'[1]by prod'!V47</f>
        <v>4396.4281519999995</v>
      </c>
      <c r="X46" s="6">
        <f t="shared" si="70"/>
        <v>-497.85455400000001</v>
      </c>
      <c r="Y46" s="6">
        <f t="shared" si="71"/>
        <v>319.64448299999992</v>
      </c>
      <c r="Z46" s="6">
        <f t="shared" si="72"/>
        <v>-821.9694750000001</v>
      </c>
      <c r="AA46" s="6">
        <f t="shared" si="73"/>
        <v>-1566.7247580000003</v>
      </c>
      <c r="AB46" s="6">
        <f t="shared" si="74"/>
        <v>-1341.5598929999999</v>
      </c>
      <c r="AC46" s="6">
        <f t="shared" si="75"/>
        <v>-1533.7253819999996</v>
      </c>
      <c r="AD46" s="6">
        <f t="shared" si="76"/>
        <v>-1092.2285649999999</v>
      </c>
      <c r="AE46" s="6">
        <f t="shared" si="77"/>
        <v>-2024.8052909999997</v>
      </c>
      <c r="AF46" s="6">
        <f t="shared" si="78"/>
        <v>-1148.354754</v>
      </c>
      <c r="AG46" s="6">
        <f t="shared" si="79"/>
        <v>-3435.0080419999995</v>
      </c>
      <c r="AI46" s="6">
        <f t="shared" si="80"/>
        <v>1487.8100899999999</v>
      </c>
      <c r="AJ46" s="6">
        <f t="shared" si="81"/>
        <v>1470.4674890000001</v>
      </c>
      <c r="AK46" s="6">
        <f t="shared" si="82"/>
        <v>2250.1774530000002</v>
      </c>
      <c r="AL46" s="6">
        <f t="shared" si="83"/>
        <v>2896.2370680000004</v>
      </c>
      <c r="AM46" s="6">
        <f t="shared" si="84"/>
        <v>2831.7790770000001</v>
      </c>
      <c r="AN46" s="6">
        <f t="shared" si="85"/>
        <v>3181.7137579999999</v>
      </c>
      <c r="AO46" s="6">
        <f t="shared" si="86"/>
        <v>2471.8624070000001</v>
      </c>
      <c r="AP46" s="6">
        <f t="shared" si="87"/>
        <v>4092.9594749999997</v>
      </c>
      <c r="AQ46" s="6">
        <f t="shared" si="88"/>
        <v>4023.3372079999999</v>
      </c>
      <c r="AR46" s="6">
        <f t="shared" si="89"/>
        <v>5357.8482619999995</v>
      </c>
    </row>
    <row r="47" spans="1:44" s="6" customFormat="1" x14ac:dyDescent="0.25">
      <c r="A47" s="58" t="str">
        <f t="shared" si="69"/>
        <v>Fuels</v>
      </c>
      <c r="B47" s="57">
        <f>'[1]by prod'!B60</f>
        <v>344.40727700000002</v>
      </c>
      <c r="C47" s="57">
        <f>'[1]by prod'!C60</f>
        <v>696.56962899999996</v>
      </c>
      <c r="D47" s="57">
        <f>'[1]by prod'!D60</f>
        <v>430.926131</v>
      </c>
      <c r="E47" s="57">
        <f>'[1]by prod'!E60</f>
        <v>275.424306</v>
      </c>
      <c r="F47" s="57">
        <f>'[1]by prod'!F60</f>
        <v>237.559056</v>
      </c>
      <c r="G47" s="57">
        <f>'[1]by prod'!G60</f>
        <v>294.29447099999999</v>
      </c>
      <c r="H47" s="57">
        <f>'[1]by prod'!H60</f>
        <v>272.27718099999998</v>
      </c>
      <c r="I47" s="57">
        <f>'[1]by prod'!I60</f>
        <v>299.81044099999997</v>
      </c>
      <c r="J47" s="57">
        <f>'[1]by prod'!J60</f>
        <v>314.07922799999994</v>
      </c>
      <c r="K47" s="57">
        <f>'[1]by prod'!K60</f>
        <v>140.782162</v>
      </c>
      <c r="L47" s="57"/>
      <c r="M47" s="57">
        <f>'[1]by prod'!M60</f>
        <v>767.14346499999999</v>
      </c>
      <c r="N47" s="57">
        <f>'[1]by prod'!N60</f>
        <v>299.538049</v>
      </c>
      <c r="O47" s="57">
        <f>'[1]by prod'!O60</f>
        <v>1304.6902930000001</v>
      </c>
      <c r="P47" s="57">
        <f>'[1]by prod'!P60</f>
        <v>2000.6111280000002</v>
      </c>
      <c r="Q47" s="57">
        <f>'[1]by prod'!Q60</f>
        <v>1741.09563</v>
      </c>
      <c r="R47" s="57">
        <f>'[1]by prod'!R60</f>
        <v>2106.3576870000002</v>
      </c>
      <c r="S47" s="57">
        <f>'[1]by prod'!S60</f>
        <v>1560.546509</v>
      </c>
      <c r="T47" s="57">
        <f>'[1]by prod'!T60</f>
        <v>2794.1052810000001</v>
      </c>
      <c r="U47" s="57">
        <f>'[1]by prod'!U60</f>
        <v>2300.418079</v>
      </c>
      <c r="V47" s="57">
        <f>'[1]by prod'!V60</f>
        <v>4029.844196</v>
      </c>
      <c r="X47" s="6">
        <f t="shared" si="70"/>
        <v>-422.73618799999997</v>
      </c>
      <c r="Y47" s="6">
        <f t="shared" si="71"/>
        <v>397.03157999999996</v>
      </c>
      <c r="Z47" s="6">
        <f t="shared" si="72"/>
        <v>-873.76416200000017</v>
      </c>
      <c r="AA47" s="6">
        <f t="shared" si="73"/>
        <v>-1725.1868220000001</v>
      </c>
      <c r="AB47" s="6">
        <f t="shared" si="74"/>
        <v>-1503.536574</v>
      </c>
      <c r="AC47" s="6">
        <f t="shared" si="75"/>
        <v>-1812.0632160000002</v>
      </c>
      <c r="AD47" s="6">
        <f t="shared" si="76"/>
        <v>-1288.2693280000001</v>
      </c>
      <c r="AE47" s="6">
        <f t="shared" si="77"/>
        <v>-2494.29484</v>
      </c>
      <c r="AF47" s="6">
        <f t="shared" si="78"/>
        <v>-1986.338851</v>
      </c>
      <c r="AG47" s="6">
        <f t="shared" si="79"/>
        <v>-3889.062034</v>
      </c>
      <c r="AI47" s="6">
        <f t="shared" si="80"/>
        <v>1111.5507419999999</v>
      </c>
      <c r="AJ47" s="6">
        <f t="shared" si="81"/>
        <v>996.10767799999996</v>
      </c>
      <c r="AK47" s="6">
        <f t="shared" si="82"/>
        <v>1735.6164240000001</v>
      </c>
      <c r="AL47" s="6">
        <f t="shared" si="83"/>
        <v>2276.0354340000004</v>
      </c>
      <c r="AM47" s="6">
        <f t="shared" si="84"/>
        <v>1978.6546860000001</v>
      </c>
      <c r="AN47" s="6">
        <f t="shared" si="85"/>
        <v>2400.6521580000003</v>
      </c>
      <c r="AO47" s="6">
        <f t="shared" si="86"/>
        <v>1832.8236899999999</v>
      </c>
      <c r="AP47" s="6">
        <f t="shared" si="87"/>
        <v>3093.9157220000002</v>
      </c>
      <c r="AQ47" s="6">
        <f t="shared" si="88"/>
        <v>2614.4973070000001</v>
      </c>
      <c r="AR47" s="6">
        <f t="shared" si="89"/>
        <v>4170.6263580000004</v>
      </c>
    </row>
    <row r="48" spans="1:44" s="6" customFormat="1" x14ac:dyDescent="0.25">
      <c r="A48" s="58" t="str">
        <f t="shared" si="69"/>
        <v>Manifactures</v>
      </c>
      <c r="B48" s="57">
        <f>'[1]by prod'!B73</f>
        <v>852.56824999999992</v>
      </c>
      <c r="C48" s="57">
        <f>'[1]by prod'!C73</f>
        <v>1031.230683</v>
      </c>
      <c r="D48" s="57">
        <f>'[1]by prod'!D73</f>
        <v>1154.4782989999999</v>
      </c>
      <c r="E48" s="57">
        <f>'[1]by prod'!E73</f>
        <v>1319.2191479999999</v>
      </c>
      <c r="F48" s="57">
        <f>'[1]by prod'!F73</f>
        <v>1481.34097</v>
      </c>
      <c r="G48" s="57">
        <f>'[1]by prod'!G73</f>
        <v>2236.0192439999996</v>
      </c>
      <c r="H48" s="57">
        <f>'[1]by prod'!H73</f>
        <v>1753.6953639999999</v>
      </c>
      <c r="I48" s="57">
        <f>'[1]by prod'!I73</f>
        <v>1564.6311340000002</v>
      </c>
      <c r="J48" s="57">
        <f>'[1]by prod'!J73</f>
        <v>2068.9665989999999</v>
      </c>
      <c r="K48" s="57">
        <f>'[1]by prod'!K73</f>
        <v>2304.0407320000004</v>
      </c>
      <c r="L48" s="57"/>
      <c r="M48" s="57">
        <f>'[1]by prod'!M73</f>
        <v>4299.6303160000007</v>
      </c>
      <c r="N48" s="57">
        <f>'[1]by prod'!N73</f>
        <v>5540.2242509999996</v>
      </c>
      <c r="O48" s="57">
        <f>'[1]by prod'!O73</f>
        <v>6945.6337609999991</v>
      </c>
      <c r="P48" s="57">
        <f>'[1]by prod'!P73</f>
        <v>8138.2007940000012</v>
      </c>
      <c r="Q48" s="57">
        <f>'[1]by prod'!Q73</f>
        <v>10780.738982000001</v>
      </c>
      <c r="R48" s="57">
        <f>'[1]by prod'!R73</f>
        <v>13276.999635000002</v>
      </c>
      <c r="S48" s="57">
        <f>'[1]by prod'!S73</f>
        <v>12312.420367999999</v>
      </c>
      <c r="T48" s="57">
        <f>'[1]by prod'!T73</f>
        <v>14378.896042000002</v>
      </c>
      <c r="U48" s="57">
        <f>'[1]by prod'!U73</f>
        <v>16949.484122000002</v>
      </c>
      <c r="V48" s="57">
        <f>'[1]by prod'!V73</f>
        <v>18392.401800000003</v>
      </c>
      <c r="X48" s="6">
        <f t="shared" si="70"/>
        <v>-3447.0620660000009</v>
      </c>
      <c r="Y48" s="6">
        <f t="shared" si="71"/>
        <v>-4508.9935679999999</v>
      </c>
      <c r="Z48" s="6">
        <f t="shared" si="72"/>
        <v>-5791.1554619999988</v>
      </c>
      <c r="AA48" s="6">
        <f t="shared" si="73"/>
        <v>-6818.9816460000011</v>
      </c>
      <c r="AB48" s="6">
        <f t="shared" si="74"/>
        <v>-9299.3980120000015</v>
      </c>
      <c r="AC48" s="6">
        <f t="shared" si="75"/>
        <v>-11040.980391000003</v>
      </c>
      <c r="AD48" s="6">
        <f t="shared" si="76"/>
        <v>-10558.725004</v>
      </c>
      <c r="AE48" s="6">
        <f t="shared" si="77"/>
        <v>-12814.264908000001</v>
      </c>
      <c r="AF48" s="6">
        <f t="shared" si="78"/>
        <v>-14880.517523000002</v>
      </c>
      <c r="AG48" s="6">
        <f t="shared" si="79"/>
        <v>-16088.361068000002</v>
      </c>
      <c r="AI48" s="6">
        <f t="shared" si="80"/>
        <v>5152.1985660000009</v>
      </c>
      <c r="AJ48" s="6">
        <f t="shared" si="81"/>
        <v>6571.4549339999994</v>
      </c>
      <c r="AK48" s="6">
        <f t="shared" si="82"/>
        <v>8100.1120599999995</v>
      </c>
      <c r="AL48" s="6">
        <f t="shared" si="83"/>
        <v>9457.4199420000004</v>
      </c>
      <c r="AM48" s="6">
        <f t="shared" si="84"/>
        <v>12262.079952</v>
      </c>
      <c r="AN48" s="6">
        <f t="shared" si="85"/>
        <v>15513.018879000001</v>
      </c>
      <c r="AO48" s="6">
        <f t="shared" si="86"/>
        <v>14066.115731999998</v>
      </c>
      <c r="AP48" s="6">
        <f t="shared" si="87"/>
        <v>15943.527176000003</v>
      </c>
      <c r="AQ48" s="6">
        <f t="shared" si="88"/>
        <v>19018.450721000001</v>
      </c>
      <c r="AR48" s="6">
        <f t="shared" si="89"/>
        <v>20696.442532000005</v>
      </c>
    </row>
    <row r="49" spans="1:44" s="6" customFormat="1" x14ac:dyDescent="0.25">
      <c r="A49" s="58" t="str">
        <f t="shared" si="69"/>
        <v>Machinery and transport equipment</v>
      </c>
      <c r="B49" s="57">
        <f>'[1]by prod'!B86</f>
        <v>117.372579</v>
      </c>
      <c r="C49" s="57">
        <f>'[1]by prod'!C86</f>
        <v>123.24271300000001</v>
      </c>
      <c r="D49" s="57">
        <f>'[1]by prod'!D86</f>
        <v>132.12715400000002</v>
      </c>
      <c r="E49" s="57">
        <f>'[1]by prod'!E86</f>
        <v>141.63699800000001</v>
      </c>
      <c r="F49" s="57">
        <f>'[1]by prod'!F86</f>
        <v>201.05653900000001</v>
      </c>
      <c r="G49" s="57">
        <f>'[1]by prod'!G86</f>
        <v>510.71236799999997</v>
      </c>
      <c r="H49" s="57">
        <f>'[1]by prod'!H86</f>
        <v>352.88485600000001</v>
      </c>
      <c r="I49" s="57">
        <f>'[1]by prod'!I86</f>
        <v>258.70793399999997</v>
      </c>
      <c r="J49" s="57">
        <f>'[1]by prod'!J86</f>
        <v>293.42889000000002</v>
      </c>
      <c r="K49" s="57">
        <f>'[1]by prod'!K86</f>
        <v>510.80874999999997</v>
      </c>
      <c r="L49" s="57"/>
      <c r="M49" s="57">
        <f>'[1]by prod'!M86</f>
        <v>1710.6864810000002</v>
      </c>
      <c r="N49" s="57">
        <f>'[1]by prod'!N86</f>
        <v>2344.778902</v>
      </c>
      <c r="O49" s="57">
        <f>'[1]by prod'!O86</f>
        <v>2993.646299</v>
      </c>
      <c r="P49" s="57">
        <f>'[1]by prod'!P86</f>
        <v>3505.5938960000003</v>
      </c>
      <c r="Q49" s="57">
        <f>'[1]by prod'!Q86</f>
        <v>4903.6769110000005</v>
      </c>
      <c r="R49" s="57">
        <f>'[1]by prod'!R86</f>
        <v>5915.5286559999995</v>
      </c>
      <c r="S49" s="57">
        <f>'[1]by prod'!S86</f>
        <v>5297.7488250000006</v>
      </c>
      <c r="T49" s="57">
        <f>'[1]by prod'!T86</f>
        <v>5829.7489599999999</v>
      </c>
      <c r="U49" s="57">
        <f>'[1]by prod'!U86</f>
        <v>7244.6401249999999</v>
      </c>
      <c r="V49" s="57">
        <f>'[1]by prod'!V86</f>
        <v>7969.2364560000005</v>
      </c>
      <c r="X49" s="6">
        <f t="shared" si="70"/>
        <v>-1593.3139020000001</v>
      </c>
      <c r="Y49" s="6">
        <f t="shared" si="71"/>
        <v>-2221.5361889999999</v>
      </c>
      <c r="Z49" s="6">
        <f t="shared" si="72"/>
        <v>-2861.5191450000002</v>
      </c>
      <c r="AA49" s="6">
        <f t="shared" si="73"/>
        <v>-3363.9568980000004</v>
      </c>
      <c r="AB49" s="6">
        <f t="shared" si="74"/>
        <v>-4702.6203720000003</v>
      </c>
      <c r="AC49" s="6">
        <f t="shared" si="75"/>
        <v>-5404.816288</v>
      </c>
      <c r="AD49" s="6">
        <f t="shared" si="76"/>
        <v>-4944.8639690000009</v>
      </c>
      <c r="AE49" s="6">
        <f t="shared" si="77"/>
        <v>-5571.0410259999999</v>
      </c>
      <c r="AF49" s="6">
        <f t="shared" si="78"/>
        <v>-6951.2112349999998</v>
      </c>
      <c r="AG49" s="6">
        <f t="shared" si="79"/>
        <v>-7458.4277060000004</v>
      </c>
      <c r="AI49" s="6">
        <f t="shared" si="80"/>
        <v>1828.0590600000003</v>
      </c>
      <c r="AJ49" s="6">
        <f t="shared" si="81"/>
        <v>2468.0216150000001</v>
      </c>
      <c r="AK49" s="6">
        <f t="shared" si="82"/>
        <v>3125.7734529999998</v>
      </c>
      <c r="AL49" s="6">
        <f t="shared" si="83"/>
        <v>3647.2308940000003</v>
      </c>
      <c r="AM49" s="6">
        <f t="shared" si="84"/>
        <v>5104.7334500000006</v>
      </c>
      <c r="AN49" s="6">
        <f t="shared" si="85"/>
        <v>6426.241023999999</v>
      </c>
      <c r="AO49" s="6">
        <f t="shared" si="86"/>
        <v>5650.6336810000003</v>
      </c>
      <c r="AP49" s="6">
        <f t="shared" si="87"/>
        <v>6088.4568939999999</v>
      </c>
      <c r="AQ49" s="6">
        <f t="shared" si="88"/>
        <v>7538.069015</v>
      </c>
      <c r="AR49" s="6">
        <f t="shared" si="89"/>
        <v>8480.0452060000007</v>
      </c>
    </row>
    <row r="50" spans="1:44" s="6" customFormat="1" x14ac:dyDescent="0.25">
      <c r="A50" s="58" t="str">
        <f t="shared" si="69"/>
        <v>Textiles</v>
      </c>
      <c r="B50" s="57">
        <f>'[1]by prod'!B99</f>
        <v>40.183437999999995</v>
      </c>
      <c r="C50" s="57">
        <f>'[1]by prod'!C99</f>
        <v>53.147909999999996</v>
      </c>
      <c r="D50" s="57">
        <f>'[1]by prod'!D99</f>
        <v>52.181890000000003</v>
      </c>
      <c r="E50" s="57">
        <f>'[1]by prod'!E99</f>
        <v>59.725861000000002</v>
      </c>
      <c r="F50" s="57">
        <f>'[1]by prod'!F99</f>
        <v>66.436776999999992</v>
      </c>
      <c r="G50" s="57">
        <f>'[1]by prod'!G99</f>
        <v>78.589641999999998</v>
      </c>
      <c r="H50" s="57">
        <f>'[1]by prod'!H99</f>
        <v>78.540759999999992</v>
      </c>
      <c r="I50" s="57">
        <f>'[1]by prod'!I99</f>
        <v>94.144206999999994</v>
      </c>
      <c r="J50" s="57">
        <f>'[1]by prod'!J99</f>
        <v>96.275136000000003</v>
      </c>
      <c r="K50" s="57">
        <f>'[1]by prod'!K99</f>
        <v>61.933351000000002</v>
      </c>
      <c r="L50" s="57"/>
      <c r="M50" s="57">
        <f>'[1]by prod'!M99</f>
        <v>281.20918900000004</v>
      </c>
      <c r="N50" s="57">
        <f>'[1]by prod'!N99</f>
        <v>336.95950500000004</v>
      </c>
      <c r="O50" s="57">
        <f>'[1]by prod'!O99</f>
        <v>384.63292699999994</v>
      </c>
      <c r="P50" s="57">
        <f>'[1]by prod'!P99</f>
        <v>448.23609400000004</v>
      </c>
      <c r="Q50" s="57">
        <f>'[1]by prod'!Q99</f>
        <v>528.55890999999997</v>
      </c>
      <c r="R50" s="57">
        <f>'[1]by prod'!R99</f>
        <v>705.92364600000008</v>
      </c>
      <c r="S50" s="57">
        <f>'[1]by prod'!S99</f>
        <v>637.69641999999999</v>
      </c>
      <c r="T50" s="57">
        <f>'[1]by prod'!T99</f>
        <v>866.04376799999989</v>
      </c>
      <c r="U50" s="57">
        <f>'[1]by prod'!U99</f>
        <v>947.55179800000019</v>
      </c>
      <c r="V50" s="57">
        <f>'[1]by prod'!V99</f>
        <v>1076.3604639999999</v>
      </c>
      <c r="X50" s="6">
        <f t="shared" si="70"/>
        <v>-241.02575100000004</v>
      </c>
      <c r="Y50" s="6">
        <f t="shared" si="71"/>
        <v>-283.81159500000001</v>
      </c>
      <c r="Z50" s="6">
        <f t="shared" si="72"/>
        <v>-332.45103699999993</v>
      </c>
      <c r="AA50" s="6">
        <f t="shared" si="73"/>
        <v>-388.51023300000003</v>
      </c>
      <c r="AB50" s="6">
        <f t="shared" si="74"/>
        <v>-462.12213299999996</v>
      </c>
      <c r="AC50" s="6">
        <f t="shared" si="75"/>
        <v>-627.33400400000005</v>
      </c>
      <c r="AD50" s="6">
        <f t="shared" si="76"/>
        <v>-559.15566000000001</v>
      </c>
      <c r="AE50" s="6">
        <f t="shared" si="77"/>
        <v>-771.89956099999995</v>
      </c>
      <c r="AF50" s="6">
        <f t="shared" si="78"/>
        <v>-851.27666200000021</v>
      </c>
      <c r="AG50" s="6">
        <f t="shared" si="79"/>
        <v>-1014.4271129999998</v>
      </c>
      <c r="AI50" s="6">
        <f t="shared" si="80"/>
        <v>321.39262700000006</v>
      </c>
      <c r="AJ50" s="6">
        <f t="shared" si="81"/>
        <v>390.10741500000006</v>
      </c>
      <c r="AK50" s="6">
        <f t="shared" si="82"/>
        <v>436.81481699999995</v>
      </c>
      <c r="AL50" s="6">
        <f t="shared" si="83"/>
        <v>507.96195500000005</v>
      </c>
      <c r="AM50" s="6">
        <f t="shared" si="84"/>
        <v>594.99568699999998</v>
      </c>
      <c r="AN50" s="6">
        <f t="shared" si="85"/>
        <v>784.5132880000001</v>
      </c>
      <c r="AO50" s="6">
        <f t="shared" si="86"/>
        <v>716.23717999999997</v>
      </c>
      <c r="AP50" s="6">
        <f t="shared" si="87"/>
        <v>960.18797499999982</v>
      </c>
      <c r="AQ50" s="6">
        <f t="shared" si="88"/>
        <v>1043.8269340000002</v>
      </c>
      <c r="AR50" s="6">
        <f t="shared" si="89"/>
        <v>1138.2938149999998</v>
      </c>
    </row>
    <row r="51" spans="1:44" s="6" customFormat="1" x14ac:dyDescent="0.25">
      <c r="A51" s="58" t="str">
        <f t="shared" si="69"/>
        <v>Clothing</v>
      </c>
      <c r="B51" s="57">
        <f>'[1]by prod'!B112</f>
        <v>218.42695599999999</v>
      </c>
      <c r="C51" s="57">
        <f>'[1]by prod'!C112</f>
        <v>321.09057100000001</v>
      </c>
      <c r="D51" s="57">
        <f>'[1]by prod'!D112</f>
        <v>315.05334099999999</v>
      </c>
      <c r="E51" s="57">
        <f>'[1]by prod'!E112</f>
        <v>299.72715799999997</v>
      </c>
      <c r="F51" s="57">
        <f>'[1]by prod'!F112</f>
        <v>281.82502400000004</v>
      </c>
      <c r="G51" s="57">
        <f>'[1]by prod'!G112</f>
        <v>279.79713299999997</v>
      </c>
      <c r="H51" s="57">
        <f>'[1]by prod'!H112</f>
        <v>221.41654600000004</v>
      </c>
      <c r="I51" s="57">
        <f>'[1]by prod'!I112</f>
        <v>233.721958</v>
      </c>
      <c r="J51" s="57">
        <f>'[1]by prod'!J112</f>
        <v>305.51637699999998</v>
      </c>
      <c r="K51" s="57">
        <f>'[1]by prod'!K112</f>
        <v>293.00383999999997</v>
      </c>
      <c r="L51" s="57"/>
      <c r="M51" s="57">
        <f>'[1]by prod'!M112</f>
        <v>92.501407</v>
      </c>
      <c r="N51" s="57">
        <f>'[1]by prod'!N112</f>
        <v>112.06829500000001</v>
      </c>
      <c r="O51" s="57">
        <f>'[1]by prod'!O112</f>
        <v>124.69712999999999</v>
      </c>
      <c r="P51" s="57">
        <f>'[1]by prod'!P112</f>
        <v>151.08913100000001</v>
      </c>
      <c r="Q51" s="57">
        <f>'[1]by prod'!Q112</f>
        <v>223.151533</v>
      </c>
      <c r="R51" s="57">
        <f>'[1]by prod'!R112</f>
        <v>263.78294300000005</v>
      </c>
      <c r="S51" s="57">
        <f>'[1]by prod'!S112</f>
        <v>242.38702599999999</v>
      </c>
      <c r="T51" s="57">
        <f>'[1]by prod'!T112</f>
        <v>315.12471899999991</v>
      </c>
      <c r="U51" s="57">
        <f>'[1]by prod'!U112</f>
        <v>312.10316700000004</v>
      </c>
      <c r="V51" s="57">
        <f>'[1]by prod'!V112</f>
        <v>395.15255999999999</v>
      </c>
      <c r="X51" s="6">
        <f t="shared" si="70"/>
        <v>125.92554899999999</v>
      </c>
      <c r="Y51" s="6">
        <f t="shared" si="71"/>
        <v>209.02227600000001</v>
      </c>
      <c r="Z51" s="6">
        <f t="shared" si="72"/>
        <v>190.356211</v>
      </c>
      <c r="AA51" s="6">
        <f t="shared" si="73"/>
        <v>148.63802699999997</v>
      </c>
      <c r="AB51" s="6">
        <f t="shared" si="74"/>
        <v>58.673491000000041</v>
      </c>
      <c r="AC51" s="6">
        <f t="shared" si="75"/>
        <v>16.014189999999928</v>
      </c>
      <c r="AD51" s="6">
        <f t="shared" si="76"/>
        <v>-20.970479999999952</v>
      </c>
      <c r="AE51" s="6">
        <f t="shared" si="77"/>
        <v>-81.402760999999913</v>
      </c>
      <c r="AF51" s="6">
        <f t="shared" si="78"/>
        <v>-6.5867900000000645</v>
      </c>
      <c r="AG51" s="6">
        <f t="shared" si="79"/>
        <v>-102.14872000000003</v>
      </c>
      <c r="AI51" s="6">
        <f t="shared" si="80"/>
        <v>310.92836299999999</v>
      </c>
      <c r="AJ51" s="6">
        <f t="shared" si="81"/>
        <v>433.15886599999999</v>
      </c>
      <c r="AK51" s="6">
        <f t="shared" si="82"/>
        <v>439.75047099999995</v>
      </c>
      <c r="AL51" s="6">
        <f t="shared" si="83"/>
        <v>450.81628899999998</v>
      </c>
      <c r="AM51" s="6">
        <f t="shared" si="84"/>
        <v>504.97655700000007</v>
      </c>
      <c r="AN51" s="6">
        <f t="shared" si="85"/>
        <v>543.58007599999996</v>
      </c>
      <c r="AO51" s="6">
        <f t="shared" si="86"/>
        <v>463.80357200000003</v>
      </c>
      <c r="AP51" s="6">
        <f t="shared" si="87"/>
        <v>548.84667699999989</v>
      </c>
      <c r="AQ51" s="6">
        <f t="shared" si="88"/>
        <v>617.61954400000002</v>
      </c>
      <c r="AR51" s="6">
        <f t="shared" si="89"/>
        <v>688.15639999999996</v>
      </c>
    </row>
    <row r="52" spans="1:44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</row>
    <row r="53" spans="1:44" x14ac:dyDescent="0.25">
      <c r="A53" s="56" t="str">
        <f>'[1]by prod'!A9</f>
        <v>ECCAS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</row>
    <row r="54" spans="1:44" s="2" customFormat="1" x14ac:dyDescent="0.25">
      <c r="A54" s="61"/>
      <c r="B54" s="61" t="str">
        <f>B41</f>
        <v>Export</v>
      </c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 t="str">
        <f>M41</f>
        <v>Import</v>
      </c>
      <c r="N54" s="61"/>
      <c r="O54" s="61"/>
      <c r="P54" s="61"/>
      <c r="Q54" s="61"/>
      <c r="R54" s="61"/>
      <c r="S54" s="61"/>
      <c r="T54" s="61"/>
      <c r="U54" s="61"/>
      <c r="V54" s="61"/>
      <c r="X54" s="2" t="s">
        <v>3</v>
      </c>
      <c r="AI54" s="2" t="s">
        <v>4</v>
      </c>
    </row>
    <row r="55" spans="1:44" s="2" customFormat="1" x14ac:dyDescent="0.25">
      <c r="A55" s="61"/>
      <c r="B55" s="61">
        <f t="shared" ref="B55:V55" si="90">B42</f>
        <v>2003</v>
      </c>
      <c r="C55" s="61">
        <f t="shared" si="90"/>
        <v>2004</v>
      </c>
      <c r="D55" s="61">
        <f t="shared" si="90"/>
        <v>2005</v>
      </c>
      <c r="E55" s="61">
        <f t="shared" si="90"/>
        <v>2006</v>
      </c>
      <c r="F55" s="61">
        <f t="shared" si="90"/>
        <v>2007</v>
      </c>
      <c r="G55" s="61">
        <f t="shared" si="90"/>
        <v>2008</v>
      </c>
      <c r="H55" s="61">
        <f t="shared" si="90"/>
        <v>2009</v>
      </c>
      <c r="I55" s="61">
        <f t="shared" si="90"/>
        <v>2010</v>
      </c>
      <c r="J55" s="61">
        <f t="shared" si="90"/>
        <v>2011</v>
      </c>
      <c r="K55" s="61">
        <f t="shared" si="90"/>
        <v>2012</v>
      </c>
      <c r="L55" s="61"/>
      <c r="M55" s="61">
        <f t="shared" si="90"/>
        <v>2003</v>
      </c>
      <c r="N55" s="61">
        <f t="shared" si="90"/>
        <v>2004</v>
      </c>
      <c r="O55" s="61">
        <f t="shared" si="90"/>
        <v>2005</v>
      </c>
      <c r="P55" s="61">
        <f t="shared" si="90"/>
        <v>2006</v>
      </c>
      <c r="Q55" s="61">
        <f t="shared" si="90"/>
        <v>2007</v>
      </c>
      <c r="R55" s="61">
        <f t="shared" si="90"/>
        <v>2008</v>
      </c>
      <c r="S55" s="61">
        <f t="shared" si="90"/>
        <v>2009</v>
      </c>
      <c r="T55" s="61">
        <f t="shared" si="90"/>
        <v>2010</v>
      </c>
      <c r="U55" s="61">
        <f t="shared" si="90"/>
        <v>2011</v>
      </c>
      <c r="V55" s="61">
        <f t="shared" si="90"/>
        <v>2012</v>
      </c>
      <c r="X55" s="2">
        <f t="shared" ref="X55:AR55" si="91">B55</f>
        <v>2003</v>
      </c>
      <c r="Y55" s="2">
        <f t="shared" si="91"/>
        <v>2004</v>
      </c>
      <c r="Z55" s="2">
        <f t="shared" si="91"/>
        <v>2005</v>
      </c>
      <c r="AA55" s="2">
        <f t="shared" si="91"/>
        <v>2006</v>
      </c>
      <c r="AB55" s="2">
        <f t="shared" si="91"/>
        <v>2007</v>
      </c>
      <c r="AC55" s="2">
        <f t="shared" si="91"/>
        <v>2008</v>
      </c>
      <c r="AD55" s="2">
        <f t="shared" si="91"/>
        <v>2009</v>
      </c>
      <c r="AE55" s="2">
        <f t="shared" si="91"/>
        <v>2010</v>
      </c>
      <c r="AF55" s="2">
        <f t="shared" si="91"/>
        <v>2011</v>
      </c>
      <c r="AG55" s="2">
        <f t="shared" si="91"/>
        <v>2012</v>
      </c>
      <c r="AH55" s="2">
        <f t="shared" si="91"/>
        <v>0</v>
      </c>
      <c r="AI55" s="2">
        <f t="shared" si="91"/>
        <v>2003</v>
      </c>
      <c r="AJ55" s="2">
        <f t="shared" si="91"/>
        <v>2004</v>
      </c>
      <c r="AK55" s="2">
        <f t="shared" si="91"/>
        <v>2005</v>
      </c>
      <c r="AL55" s="2">
        <f t="shared" si="91"/>
        <v>2006</v>
      </c>
      <c r="AM55" s="2">
        <f t="shared" si="91"/>
        <v>2007</v>
      </c>
      <c r="AN55" s="2">
        <f t="shared" si="91"/>
        <v>2008</v>
      </c>
      <c r="AO55" s="2">
        <f t="shared" si="91"/>
        <v>2009</v>
      </c>
      <c r="AP55" s="2">
        <f t="shared" si="91"/>
        <v>2010</v>
      </c>
      <c r="AQ55" s="2">
        <f t="shared" si="91"/>
        <v>2011</v>
      </c>
      <c r="AR55" s="2">
        <f t="shared" si="91"/>
        <v>2012</v>
      </c>
    </row>
    <row r="56" spans="1:44" s="6" customFormat="1" x14ac:dyDescent="0.25">
      <c r="A56" s="58" t="str">
        <f t="shared" ref="A56:A64" si="92">A43</f>
        <v>Total Trade</v>
      </c>
      <c r="B56" s="57">
        <f>'[1]by prod'!B9</f>
        <v>20925.727711999996</v>
      </c>
      <c r="C56" s="57">
        <f>'[1]by prod'!C9</f>
        <v>29044.058456999999</v>
      </c>
      <c r="D56" s="57">
        <f>'[1]by prod'!D9</f>
        <v>43971.587048999994</v>
      </c>
      <c r="E56" s="57">
        <f>'[1]by prod'!E9</f>
        <v>59457.900195000002</v>
      </c>
      <c r="F56" s="57">
        <f>'[1]by prod'!F9</f>
        <v>71926.317426000009</v>
      </c>
      <c r="G56" s="57">
        <f>'[1]by prod'!G9</f>
        <v>113922.04087000003</v>
      </c>
      <c r="H56" s="57">
        <f>'[1]by prod'!H9</f>
        <v>68230.057197000002</v>
      </c>
      <c r="I56" s="57">
        <f>'[1]by prod'!I9</f>
        <v>90309.913972999988</v>
      </c>
      <c r="J56" s="57">
        <f>'[1]by prod'!J9</f>
        <v>107422.173043</v>
      </c>
      <c r="K56" s="57">
        <f>'[1]by prod'!K9</f>
        <v>121889.418578</v>
      </c>
      <c r="L56" s="57"/>
      <c r="M56" s="57">
        <f>'[1]by prod'!M9</f>
        <v>10822.040256</v>
      </c>
      <c r="N56" s="57">
        <f>'[1]by prod'!N9</f>
        <v>13118.218130000001</v>
      </c>
      <c r="O56" s="57">
        <f>'[1]by prod'!O9</f>
        <v>15606.725216000001</v>
      </c>
      <c r="P56" s="57">
        <f>'[1]by prod'!P9</f>
        <v>22263.146762999997</v>
      </c>
      <c r="Q56" s="57">
        <f>'[1]by prod'!Q9</f>
        <v>26636.005296000003</v>
      </c>
      <c r="R56" s="57">
        <f>'[1]by prod'!R9</f>
        <v>36854.456532000004</v>
      </c>
      <c r="S56" s="57">
        <f>'[1]by prod'!S9</f>
        <v>36568.480366999996</v>
      </c>
      <c r="T56" s="57">
        <f>'[1]by prod'!T9</f>
        <v>36750.220904000002</v>
      </c>
      <c r="U56" s="57">
        <f>'[1]by prod'!U9</f>
        <v>38571.450127999997</v>
      </c>
      <c r="V56" s="57">
        <f>'[1]by prod'!V9</f>
        <v>42168.467410000005</v>
      </c>
      <c r="X56" s="6">
        <f t="shared" ref="X56:X64" si="93">B56-M56</f>
        <v>10103.687455999996</v>
      </c>
      <c r="Y56" s="6">
        <f t="shared" ref="Y56:Y64" si="94">C56-N56</f>
        <v>15925.840326999998</v>
      </c>
      <c r="Z56" s="6">
        <f t="shared" ref="Z56:Z64" si="95">D56-O56</f>
        <v>28364.861832999995</v>
      </c>
      <c r="AA56" s="6">
        <f t="shared" ref="AA56:AA64" si="96">E56-P56</f>
        <v>37194.753432000005</v>
      </c>
      <c r="AB56" s="6">
        <f t="shared" ref="AB56:AB64" si="97">F56-Q56</f>
        <v>45290.312130000006</v>
      </c>
      <c r="AC56" s="6">
        <f t="shared" ref="AC56:AC64" si="98">G56-R56</f>
        <v>77067.584338000015</v>
      </c>
      <c r="AD56" s="6">
        <f t="shared" ref="AD56:AD64" si="99">H56-S56</f>
        <v>31661.576830000005</v>
      </c>
      <c r="AE56" s="6">
        <f t="shared" ref="AE56:AE64" si="100">I56-T56</f>
        <v>53559.693068999986</v>
      </c>
      <c r="AF56" s="6">
        <f t="shared" ref="AF56:AF64" si="101">J56-U56</f>
        <v>68850.722915000006</v>
      </c>
      <c r="AG56" s="6">
        <f t="shared" ref="AG56:AG64" si="102">K56-V56</f>
        <v>79720.951168</v>
      </c>
      <c r="AI56" s="6">
        <f t="shared" ref="AI56:AI64" si="103">M56+B56</f>
        <v>31747.767967999996</v>
      </c>
      <c r="AJ56" s="6">
        <f t="shared" ref="AJ56:AJ64" si="104">N56+C56</f>
        <v>42162.276587</v>
      </c>
      <c r="AK56" s="6">
        <f t="shared" ref="AK56:AK64" si="105">O56+D56</f>
        <v>59578.312264999993</v>
      </c>
      <c r="AL56" s="6">
        <f t="shared" ref="AL56:AL64" si="106">P56+E56</f>
        <v>81721.046957999992</v>
      </c>
      <c r="AM56" s="6">
        <f t="shared" ref="AM56:AM64" si="107">Q56+F56</f>
        <v>98562.322722000012</v>
      </c>
      <c r="AN56" s="6">
        <f t="shared" ref="AN56:AN64" si="108">R56+G56</f>
        <v>150776.49740200004</v>
      </c>
      <c r="AO56" s="6">
        <f t="shared" ref="AO56:AO64" si="109">S56+H56</f>
        <v>104798.537564</v>
      </c>
      <c r="AP56" s="6">
        <f t="shared" ref="AP56:AP64" si="110">T56+I56</f>
        <v>127060.13487699999</v>
      </c>
      <c r="AQ56" s="6">
        <f t="shared" ref="AQ56:AQ64" si="111">U56+J56</f>
        <v>145993.62317099998</v>
      </c>
      <c r="AR56" s="6">
        <f t="shared" ref="AR56:AR64" si="112">V56+K56</f>
        <v>164057.88598799999</v>
      </c>
    </row>
    <row r="57" spans="1:44" s="6" customFormat="1" x14ac:dyDescent="0.25">
      <c r="A57" s="58" t="str">
        <f t="shared" si="92"/>
        <v>Agricultural products</v>
      </c>
      <c r="B57" s="57">
        <f>'[1]by prod'!B22</f>
        <v>2406.5268079999996</v>
      </c>
      <c r="C57" s="57">
        <f>'[1]by prod'!C22</f>
        <v>2665.6206240000006</v>
      </c>
      <c r="D57" s="57">
        <f>'[1]by prod'!D22</f>
        <v>2932.4730520000003</v>
      </c>
      <c r="E57" s="57">
        <f>'[1]by prod'!E22</f>
        <v>3127.5953849999996</v>
      </c>
      <c r="F57" s="57">
        <f>'[1]by prod'!F22</f>
        <v>3698.6855350000001</v>
      </c>
      <c r="G57" s="57">
        <f>'[1]by prod'!G22</f>
        <v>3865.7048119999995</v>
      </c>
      <c r="H57" s="57">
        <f>'[1]by prod'!H22</f>
        <v>3235.2076229999998</v>
      </c>
      <c r="I57" s="57">
        <f>'[1]by prod'!I22</f>
        <v>3615.3184320000005</v>
      </c>
      <c r="J57" s="57">
        <f>'[1]by prod'!J22</f>
        <v>3578.9999680000001</v>
      </c>
      <c r="K57" s="57">
        <f>'[1]by prod'!K22</f>
        <v>3480.4470510000001</v>
      </c>
      <c r="L57" s="57"/>
      <c r="M57" s="57">
        <f>'[1]by prod'!M22</f>
        <v>2330.1665700000003</v>
      </c>
      <c r="N57" s="57">
        <f>'[1]by prod'!N22</f>
        <v>2621.925976</v>
      </c>
      <c r="O57" s="57">
        <f>'[1]by prod'!O22</f>
        <v>2919.3528649999998</v>
      </c>
      <c r="P57" s="57">
        <f>'[1]by prod'!P22</f>
        <v>3557.7981100000006</v>
      </c>
      <c r="Q57" s="57">
        <f>'[1]by prod'!Q22</f>
        <v>4493.6422560000001</v>
      </c>
      <c r="R57" s="57">
        <f>'[1]by prod'!R22</f>
        <v>6090.725292000001</v>
      </c>
      <c r="S57" s="57">
        <f>'[1]by prod'!S22</f>
        <v>5588.1080149999989</v>
      </c>
      <c r="T57" s="57">
        <f>'[1]by prod'!T22</f>
        <v>6266.9793269999991</v>
      </c>
      <c r="U57" s="57">
        <f>'[1]by prod'!U22</f>
        <v>8066.5243550000005</v>
      </c>
      <c r="V57" s="57">
        <f>'[1]by prod'!V22</f>
        <v>8478.7716870000004</v>
      </c>
      <c r="X57" s="6">
        <f t="shared" si="93"/>
        <v>76.360237999999299</v>
      </c>
      <c r="Y57" s="6">
        <f t="shared" si="94"/>
        <v>43.694648000000598</v>
      </c>
      <c r="Z57" s="6">
        <f t="shared" si="95"/>
        <v>13.120187000000442</v>
      </c>
      <c r="AA57" s="6">
        <f t="shared" si="96"/>
        <v>-430.20272500000101</v>
      </c>
      <c r="AB57" s="6">
        <f t="shared" si="97"/>
        <v>-794.95672100000002</v>
      </c>
      <c r="AC57" s="6">
        <f t="shared" si="98"/>
        <v>-2225.0204800000015</v>
      </c>
      <c r="AD57" s="6">
        <f t="shared" si="99"/>
        <v>-2352.9003919999991</v>
      </c>
      <c r="AE57" s="6">
        <f t="shared" si="100"/>
        <v>-2651.6608949999986</v>
      </c>
      <c r="AF57" s="6">
        <f t="shared" si="101"/>
        <v>-4487.5243870000004</v>
      </c>
      <c r="AG57" s="6">
        <f t="shared" si="102"/>
        <v>-4998.3246360000003</v>
      </c>
      <c r="AI57" s="6">
        <f t="shared" si="103"/>
        <v>4736.6933779999999</v>
      </c>
      <c r="AJ57" s="6">
        <f t="shared" si="104"/>
        <v>5287.5466000000006</v>
      </c>
      <c r="AK57" s="6">
        <f t="shared" si="105"/>
        <v>5851.8259170000001</v>
      </c>
      <c r="AL57" s="6">
        <f t="shared" si="106"/>
        <v>6685.3934950000003</v>
      </c>
      <c r="AM57" s="6">
        <f t="shared" si="107"/>
        <v>8192.3277909999997</v>
      </c>
      <c r="AN57" s="6">
        <f t="shared" si="108"/>
        <v>9956.4301040000009</v>
      </c>
      <c r="AO57" s="6">
        <f t="shared" si="109"/>
        <v>8823.3156379999982</v>
      </c>
      <c r="AP57" s="6">
        <f t="shared" si="110"/>
        <v>9882.2977589999991</v>
      </c>
      <c r="AQ57" s="6">
        <f t="shared" si="111"/>
        <v>11645.524323000001</v>
      </c>
      <c r="AR57" s="6">
        <f t="shared" si="112"/>
        <v>11959.218738</v>
      </c>
    </row>
    <row r="58" spans="1:44" s="6" customFormat="1" x14ac:dyDescent="0.25">
      <c r="A58" s="58" t="str">
        <f t="shared" si="92"/>
        <v>Food</v>
      </c>
      <c r="B58" s="57">
        <f>'[1]by prod'!B35</f>
        <v>751.40392200000008</v>
      </c>
      <c r="C58" s="57">
        <f>'[1]by prod'!C35</f>
        <v>715.63622800000007</v>
      </c>
      <c r="D58" s="57">
        <f>'[1]by prod'!D35</f>
        <v>930.95580799999993</v>
      </c>
      <c r="E58" s="57">
        <f>'[1]by prod'!E35</f>
        <v>861.27715799999999</v>
      </c>
      <c r="F58" s="57">
        <f>'[1]by prod'!F35</f>
        <v>1044.5256770000001</v>
      </c>
      <c r="G58" s="57">
        <f>'[1]by prod'!G35</f>
        <v>1206.4428949999997</v>
      </c>
      <c r="H58" s="57">
        <f>'[1]by prod'!H35</f>
        <v>1423.5015450000003</v>
      </c>
      <c r="I58" s="57">
        <f>'[1]by prod'!I35</f>
        <v>1367.7643409999996</v>
      </c>
      <c r="J58" s="57">
        <f>'[1]by prod'!J35</f>
        <v>1333.0511649999996</v>
      </c>
      <c r="K58" s="57">
        <f>'[1]by prod'!K35</f>
        <v>1140.778129</v>
      </c>
      <c r="L58" s="57"/>
      <c r="M58" s="57">
        <f>'[1]by prod'!M35</f>
        <v>2183.0089010000002</v>
      </c>
      <c r="N58" s="57">
        <f>'[1]by prod'!N35</f>
        <v>2415.3333480000001</v>
      </c>
      <c r="O58" s="57">
        <f>'[1]by prod'!O35</f>
        <v>2695.5143069999999</v>
      </c>
      <c r="P58" s="57">
        <f>'[1]by prod'!P35</f>
        <v>3317.9016329999999</v>
      </c>
      <c r="Q58" s="57">
        <f>'[1]by prod'!Q35</f>
        <v>4201.7509340000006</v>
      </c>
      <c r="R58" s="57">
        <f>'[1]by prod'!R35</f>
        <v>5717.0578940000005</v>
      </c>
      <c r="S58" s="57">
        <f>'[1]by prod'!S35</f>
        <v>5190.0942460000006</v>
      </c>
      <c r="T58" s="57">
        <f>'[1]by prod'!T35</f>
        <v>5833.0371530000002</v>
      </c>
      <c r="U58" s="57">
        <f>'[1]by prod'!U35</f>
        <v>7566.1888690000005</v>
      </c>
      <c r="V58" s="57">
        <f>'[1]by prod'!V35</f>
        <v>7973.1232540000001</v>
      </c>
      <c r="X58" s="6">
        <f t="shared" si="93"/>
        <v>-1431.6049790000002</v>
      </c>
      <c r="Y58" s="6">
        <f t="shared" si="94"/>
        <v>-1699.69712</v>
      </c>
      <c r="Z58" s="6">
        <f t="shared" si="95"/>
        <v>-1764.558499</v>
      </c>
      <c r="AA58" s="6">
        <f t="shared" si="96"/>
        <v>-2456.6244750000001</v>
      </c>
      <c r="AB58" s="6">
        <f t="shared" si="97"/>
        <v>-3157.2252570000005</v>
      </c>
      <c r="AC58" s="6">
        <f t="shared" si="98"/>
        <v>-4510.6149990000013</v>
      </c>
      <c r="AD58" s="6">
        <f t="shared" si="99"/>
        <v>-3766.5927010000005</v>
      </c>
      <c r="AE58" s="6">
        <f t="shared" si="100"/>
        <v>-4465.2728120000011</v>
      </c>
      <c r="AF58" s="6">
        <f t="shared" si="101"/>
        <v>-6233.1377040000007</v>
      </c>
      <c r="AG58" s="6">
        <f t="shared" si="102"/>
        <v>-6832.3451249999998</v>
      </c>
      <c r="AI58" s="6">
        <f t="shared" si="103"/>
        <v>2934.4128230000001</v>
      </c>
      <c r="AJ58" s="6">
        <f t="shared" si="104"/>
        <v>3130.9695760000004</v>
      </c>
      <c r="AK58" s="6">
        <f t="shared" si="105"/>
        <v>3626.4701150000001</v>
      </c>
      <c r="AL58" s="6">
        <f t="shared" si="106"/>
        <v>4179.1787910000003</v>
      </c>
      <c r="AM58" s="6">
        <f t="shared" si="107"/>
        <v>5246.2766110000011</v>
      </c>
      <c r="AN58" s="6">
        <f t="shared" si="108"/>
        <v>6923.5007889999997</v>
      </c>
      <c r="AO58" s="6">
        <f t="shared" si="109"/>
        <v>6613.5957910000006</v>
      </c>
      <c r="AP58" s="6">
        <f t="shared" si="110"/>
        <v>7200.8014939999994</v>
      </c>
      <c r="AQ58" s="6">
        <f t="shared" si="111"/>
        <v>8899.2400340000004</v>
      </c>
      <c r="AR58" s="6">
        <f t="shared" si="112"/>
        <v>9113.9013830000004</v>
      </c>
    </row>
    <row r="59" spans="1:44" s="6" customFormat="1" x14ac:dyDescent="0.25">
      <c r="A59" s="58" t="str">
        <f t="shared" si="92"/>
        <v>Fuels and Minerals</v>
      </c>
      <c r="B59" s="57">
        <f>'[1]by prod'!B48</f>
        <v>17006.854985999998</v>
      </c>
      <c r="C59" s="57">
        <f>'[1]by prod'!C48</f>
        <v>24859.822511999999</v>
      </c>
      <c r="D59" s="57">
        <f>'[1]by prod'!D48</f>
        <v>38855.327449000004</v>
      </c>
      <c r="E59" s="57">
        <f>'[1]by prod'!E48</f>
        <v>54351.440198999997</v>
      </c>
      <c r="F59" s="57">
        <f>'[1]by prod'!F48</f>
        <v>63636.651671999993</v>
      </c>
      <c r="G59" s="57">
        <f>'[1]by prod'!G48</f>
        <v>106095.72794099999</v>
      </c>
      <c r="H59" s="57">
        <f>'[1]by prod'!H48</f>
        <v>61700.001029999999</v>
      </c>
      <c r="I59" s="57">
        <f>'[1]by prod'!I48</f>
        <v>82734.764514999988</v>
      </c>
      <c r="J59" s="57">
        <f>'[1]by prod'!J48</f>
        <v>101372.45903200001</v>
      </c>
      <c r="K59" s="57">
        <f>'[1]by prod'!K48</f>
        <v>115742.82719499998</v>
      </c>
      <c r="L59" s="57"/>
      <c r="M59" s="57">
        <f>'[1]by prod'!M48</f>
        <v>741.63725699999986</v>
      </c>
      <c r="N59" s="57">
        <f>'[1]by prod'!N48</f>
        <v>495.62743099999994</v>
      </c>
      <c r="O59" s="57">
        <f>'[1]by prod'!O48</f>
        <v>698.04203500000006</v>
      </c>
      <c r="P59" s="57">
        <f>'[1]by prod'!P48</f>
        <v>2534.8994739999998</v>
      </c>
      <c r="Q59" s="57">
        <f>'[1]by prod'!Q48</f>
        <v>1954.698011</v>
      </c>
      <c r="R59" s="57">
        <f>'[1]by prod'!R48</f>
        <v>2408.9180219999998</v>
      </c>
      <c r="S59" s="57">
        <f>'[1]by prod'!S48</f>
        <v>5597.4077820000002</v>
      </c>
      <c r="T59" s="57">
        <f>'[1]by prod'!T48</f>
        <v>5699.4460230000004</v>
      </c>
      <c r="U59" s="57">
        <f>'[1]by prod'!U48</f>
        <v>4030.7200610000004</v>
      </c>
      <c r="V59" s="57">
        <f>'[1]by prod'!V48</f>
        <v>3651.0375370000006</v>
      </c>
      <c r="X59" s="6">
        <f t="shared" si="93"/>
        <v>16265.217728999998</v>
      </c>
      <c r="Y59" s="6">
        <f t="shared" si="94"/>
        <v>24364.195080999998</v>
      </c>
      <c r="Z59" s="6">
        <f t="shared" si="95"/>
        <v>38157.285414000005</v>
      </c>
      <c r="AA59" s="6">
        <f t="shared" si="96"/>
        <v>51816.540724999999</v>
      </c>
      <c r="AB59" s="6">
        <f t="shared" si="97"/>
        <v>61681.953660999992</v>
      </c>
      <c r="AC59" s="6">
        <f t="shared" si="98"/>
        <v>103686.80991899999</v>
      </c>
      <c r="AD59" s="6">
        <f t="shared" si="99"/>
        <v>56102.593247999997</v>
      </c>
      <c r="AE59" s="6">
        <f t="shared" si="100"/>
        <v>77035.318491999991</v>
      </c>
      <c r="AF59" s="6">
        <f t="shared" si="101"/>
        <v>97341.738971000013</v>
      </c>
      <c r="AG59" s="6">
        <f t="shared" si="102"/>
        <v>112091.78965799998</v>
      </c>
      <c r="AI59" s="6">
        <f t="shared" si="103"/>
        <v>17748.492242999997</v>
      </c>
      <c r="AJ59" s="6">
        <f t="shared" si="104"/>
        <v>25355.449943</v>
      </c>
      <c r="AK59" s="6">
        <f t="shared" si="105"/>
        <v>39553.369484000003</v>
      </c>
      <c r="AL59" s="6">
        <f t="shared" si="106"/>
        <v>56886.339672999995</v>
      </c>
      <c r="AM59" s="6">
        <f t="shared" si="107"/>
        <v>65591.349682999993</v>
      </c>
      <c r="AN59" s="6">
        <f t="shared" si="108"/>
        <v>108504.64596299999</v>
      </c>
      <c r="AO59" s="6">
        <f t="shared" si="109"/>
        <v>67297.408811999994</v>
      </c>
      <c r="AP59" s="6">
        <f t="shared" si="110"/>
        <v>88434.210537999985</v>
      </c>
      <c r="AQ59" s="6">
        <f t="shared" si="111"/>
        <v>105403.17909300001</v>
      </c>
      <c r="AR59" s="6">
        <f t="shared" si="112"/>
        <v>119393.86473199997</v>
      </c>
    </row>
    <row r="60" spans="1:44" s="6" customFormat="1" x14ac:dyDescent="0.25">
      <c r="A60" s="58" t="str">
        <f t="shared" si="92"/>
        <v>Fuels</v>
      </c>
      <c r="B60" s="57">
        <f>'[1]by prod'!B61</f>
        <v>16427.191126999998</v>
      </c>
      <c r="C60" s="57">
        <f>'[1]by prod'!C61</f>
        <v>23789.0988</v>
      </c>
      <c r="D60" s="57">
        <f>'[1]by prod'!D61</f>
        <v>37657.480713999998</v>
      </c>
      <c r="E60" s="57">
        <f>'[1]by prod'!E61</f>
        <v>52736.054081999995</v>
      </c>
      <c r="F60" s="57">
        <f>'[1]by prod'!F61</f>
        <v>61080.704776999999</v>
      </c>
      <c r="G60" s="57">
        <f>'[1]by prod'!G61</f>
        <v>100577.08006800001</v>
      </c>
      <c r="H60" s="57">
        <f>'[1]by prod'!H61</f>
        <v>58849.706330999994</v>
      </c>
      <c r="I60" s="57">
        <f>'[1]by prod'!I61</f>
        <v>76943.643979000015</v>
      </c>
      <c r="J60" s="57">
        <f>'[1]by prod'!J61</f>
        <v>95005.946443000008</v>
      </c>
      <c r="K60" s="57">
        <f>'[1]by prod'!K61</f>
        <v>110073.28487500001</v>
      </c>
      <c r="L60" s="57"/>
      <c r="M60" s="57">
        <f>'[1]by prod'!M61</f>
        <v>646.62927200000001</v>
      </c>
      <c r="N60" s="57">
        <f>'[1]by prod'!N61</f>
        <v>378.66949399999999</v>
      </c>
      <c r="O60" s="57">
        <f>'[1]by prod'!O61</f>
        <v>588.70402100000001</v>
      </c>
      <c r="P60" s="57">
        <f>'[1]by prod'!P61</f>
        <v>2402.943659</v>
      </c>
      <c r="Q60" s="57">
        <f>'[1]by prod'!Q61</f>
        <v>1728.817454</v>
      </c>
      <c r="R60" s="57">
        <f>'[1]by prod'!R61</f>
        <v>1942.3876839999998</v>
      </c>
      <c r="S60" s="57">
        <f>'[1]by prod'!S61</f>
        <v>5325.0996879999993</v>
      </c>
      <c r="T60" s="57">
        <f>'[1]by prod'!T61</f>
        <v>5318.3065929999993</v>
      </c>
      <c r="U60" s="57">
        <f>'[1]by prod'!U61</f>
        <v>3599.3342539999999</v>
      </c>
      <c r="V60" s="57">
        <f>'[1]by prod'!V61</f>
        <v>3262.0571439999999</v>
      </c>
      <c r="X60" s="6">
        <f t="shared" si="93"/>
        <v>15780.561854999998</v>
      </c>
      <c r="Y60" s="6">
        <f t="shared" si="94"/>
        <v>23410.429305999998</v>
      </c>
      <c r="Z60" s="6">
        <f t="shared" si="95"/>
        <v>37068.776693</v>
      </c>
      <c r="AA60" s="6">
        <f t="shared" si="96"/>
        <v>50333.110422999998</v>
      </c>
      <c r="AB60" s="6">
        <f t="shared" si="97"/>
        <v>59351.887323000003</v>
      </c>
      <c r="AC60" s="6">
        <f t="shared" si="98"/>
        <v>98634.692384000009</v>
      </c>
      <c r="AD60" s="6">
        <f t="shared" si="99"/>
        <v>53524.606642999992</v>
      </c>
      <c r="AE60" s="6">
        <f t="shared" si="100"/>
        <v>71625.337386000014</v>
      </c>
      <c r="AF60" s="6">
        <f t="shared" si="101"/>
        <v>91406.612189000007</v>
      </c>
      <c r="AG60" s="6">
        <f t="shared" si="102"/>
        <v>106811.22773100001</v>
      </c>
      <c r="AI60" s="6">
        <f t="shared" si="103"/>
        <v>17073.820398999997</v>
      </c>
      <c r="AJ60" s="6">
        <f t="shared" si="104"/>
        <v>24167.768294000001</v>
      </c>
      <c r="AK60" s="6">
        <f t="shared" si="105"/>
        <v>38246.184734999995</v>
      </c>
      <c r="AL60" s="6">
        <f t="shared" si="106"/>
        <v>55138.997740999992</v>
      </c>
      <c r="AM60" s="6">
        <f t="shared" si="107"/>
        <v>62809.522230999995</v>
      </c>
      <c r="AN60" s="6">
        <f t="shared" si="108"/>
        <v>102519.46775200001</v>
      </c>
      <c r="AO60" s="6">
        <f t="shared" si="109"/>
        <v>64174.806018999996</v>
      </c>
      <c r="AP60" s="6">
        <f t="shared" si="110"/>
        <v>82261.950572000016</v>
      </c>
      <c r="AQ60" s="6">
        <f t="shared" si="111"/>
        <v>98605.280697000009</v>
      </c>
      <c r="AR60" s="6">
        <f t="shared" si="112"/>
        <v>113335.34201900002</v>
      </c>
    </row>
    <row r="61" spans="1:44" s="6" customFormat="1" x14ac:dyDescent="0.25">
      <c r="A61" s="58" t="str">
        <f t="shared" si="92"/>
        <v>Manifactures</v>
      </c>
      <c r="B61" s="57">
        <f>'[1]by prod'!B74</f>
        <v>1436.6644849999998</v>
      </c>
      <c r="C61" s="57">
        <f>'[1]by prod'!C74</f>
        <v>1418.3335520000001</v>
      </c>
      <c r="D61" s="57">
        <f>'[1]by prod'!D74</f>
        <v>2078.2067510000002</v>
      </c>
      <c r="E61" s="57">
        <f>'[1]by prod'!E74</f>
        <v>1847.6914610000001</v>
      </c>
      <c r="F61" s="57">
        <f>'[1]by prod'!F74</f>
        <v>3486.1623199999999</v>
      </c>
      <c r="G61" s="57">
        <f>'[1]by prod'!G74</f>
        <v>3726.8178990000001</v>
      </c>
      <c r="H61" s="57">
        <f>'[1]by prod'!H74</f>
        <v>3086.3562449999999</v>
      </c>
      <c r="I61" s="57">
        <f>'[1]by prod'!I74</f>
        <v>3483.9821090000005</v>
      </c>
      <c r="J61" s="57">
        <f>'[1]by prod'!J74</f>
        <v>2235.5223530000003</v>
      </c>
      <c r="K61" s="57">
        <f>'[1]by prod'!K74</f>
        <v>2448.9840209999998</v>
      </c>
      <c r="L61" s="57"/>
      <c r="M61" s="57">
        <f>'[1]by prod'!M74</f>
        <v>7530.4553169999999</v>
      </c>
      <c r="N61" s="57">
        <f>'[1]by prod'!N74</f>
        <v>9832.8799019999988</v>
      </c>
      <c r="O61" s="57">
        <f>'[1]by prod'!O74</f>
        <v>11760.421611999998</v>
      </c>
      <c r="P61" s="57">
        <f>'[1]by prod'!P74</f>
        <v>15880.695973000002</v>
      </c>
      <c r="Q61" s="57">
        <f>'[1]by prod'!Q74</f>
        <v>19836.084837000002</v>
      </c>
      <c r="R61" s="57">
        <f>'[1]by prod'!R74</f>
        <v>27865.030233000001</v>
      </c>
      <c r="S61" s="57">
        <f>'[1]by prod'!S74</f>
        <v>24930.130522000003</v>
      </c>
      <c r="T61" s="57">
        <f>'[1]by prod'!T74</f>
        <v>24356.576384</v>
      </c>
      <c r="U61" s="57">
        <f>'[1]by prod'!U74</f>
        <v>25707.635943000001</v>
      </c>
      <c r="V61" s="57">
        <f>'[1]by prod'!V74</f>
        <v>29511.728391999997</v>
      </c>
      <c r="X61" s="6">
        <f t="shared" si="93"/>
        <v>-6093.7908320000006</v>
      </c>
      <c r="Y61" s="6">
        <f t="shared" si="94"/>
        <v>-8414.5463499999987</v>
      </c>
      <c r="Z61" s="6">
        <f t="shared" si="95"/>
        <v>-9682.2148609999986</v>
      </c>
      <c r="AA61" s="6">
        <f t="shared" si="96"/>
        <v>-14033.004512000001</v>
      </c>
      <c r="AB61" s="6">
        <f t="shared" si="97"/>
        <v>-16349.922517000003</v>
      </c>
      <c r="AC61" s="6">
        <f t="shared" si="98"/>
        <v>-24138.212334</v>
      </c>
      <c r="AD61" s="6">
        <f t="shared" si="99"/>
        <v>-21843.774277000004</v>
      </c>
      <c r="AE61" s="6">
        <f t="shared" si="100"/>
        <v>-20872.594274999999</v>
      </c>
      <c r="AF61" s="6">
        <f t="shared" si="101"/>
        <v>-23472.113590000001</v>
      </c>
      <c r="AG61" s="6">
        <f t="shared" si="102"/>
        <v>-27062.744370999997</v>
      </c>
      <c r="AI61" s="6">
        <f t="shared" si="103"/>
        <v>8967.1198019999993</v>
      </c>
      <c r="AJ61" s="6">
        <f t="shared" si="104"/>
        <v>11251.213453999999</v>
      </c>
      <c r="AK61" s="6">
        <f t="shared" si="105"/>
        <v>13838.628362999998</v>
      </c>
      <c r="AL61" s="6">
        <f t="shared" si="106"/>
        <v>17728.387434</v>
      </c>
      <c r="AM61" s="6">
        <f t="shared" si="107"/>
        <v>23322.247157000002</v>
      </c>
      <c r="AN61" s="6">
        <f t="shared" si="108"/>
        <v>31591.848132000003</v>
      </c>
      <c r="AO61" s="6">
        <f t="shared" si="109"/>
        <v>28016.486767000002</v>
      </c>
      <c r="AP61" s="6">
        <f t="shared" si="110"/>
        <v>27840.558493</v>
      </c>
      <c r="AQ61" s="6">
        <f t="shared" si="111"/>
        <v>27943.158296000001</v>
      </c>
      <c r="AR61" s="6">
        <f t="shared" si="112"/>
        <v>31960.712412999997</v>
      </c>
    </row>
    <row r="62" spans="1:44" s="6" customFormat="1" x14ac:dyDescent="0.25">
      <c r="A62" s="58" t="str">
        <f t="shared" si="92"/>
        <v>Machinery and transport equipment</v>
      </c>
      <c r="B62" s="57">
        <f>'[1]by prod'!B87</f>
        <v>80.043876000000012</v>
      </c>
      <c r="C62" s="57">
        <f>'[1]by prod'!C87</f>
        <v>190.99887099999998</v>
      </c>
      <c r="D62" s="57">
        <f>'[1]by prod'!D87</f>
        <v>168.93879699999999</v>
      </c>
      <c r="E62" s="57">
        <f>'[1]by prod'!E87</f>
        <v>102.32012399999998</v>
      </c>
      <c r="F62" s="57">
        <f>'[1]by prod'!F87</f>
        <v>1286.747822</v>
      </c>
      <c r="G62" s="57">
        <f>'[1]by prod'!G87</f>
        <v>1407.1013700000003</v>
      </c>
      <c r="H62" s="57">
        <f>'[1]by prod'!H87</f>
        <v>1519.3558209999999</v>
      </c>
      <c r="I62" s="57">
        <f>'[1]by prod'!I87</f>
        <v>1676.163501</v>
      </c>
      <c r="J62" s="57">
        <f>'[1]by prod'!J87</f>
        <v>474.52822100000003</v>
      </c>
      <c r="K62" s="57">
        <f>'[1]by prod'!K87</f>
        <v>430.16672199999999</v>
      </c>
      <c r="L62" s="57"/>
      <c r="M62" s="57">
        <f>'[1]by prod'!M87</f>
        <v>4306.8714719999998</v>
      </c>
      <c r="N62" s="57">
        <f>'[1]by prod'!N87</f>
        <v>6101.8858399999999</v>
      </c>
      <c r="O62" s="57">
        <f>'[1]by prod'!O87</f>
        <v>6991.2323880000004</v>
      </c>
      <c r="P62" s="57">
        <f>'[1]by prod'!P87</f>
        <v>9349.1549630000009</v>
      </c>
      <c r="Q62" s="57">
        <f>'[1]by prod'!Q87</f>
        <v>11427.165642</v>
      </c>
      <c r="R62" s="57">
        <f>'[1]by prod'!R87</f>
        <v>16362.552730999998</v>
      </c>
      <c r="S62" s="57">
        <f>'[1]by prod'!S87</f>
        <v>13843.619875</v>
      </c>
      <c r="T62" s="57">
        <f>'[1]by prod'!T87</f>
        <v>13035.671197</v>
      </c>
      <c r="U62" s="57">
        <f>'[1]by prod'!U87</f>
        <v>12829.301664000001</v>
      </c>
      <c r="V62" s="57">
        <f>'[1]by prod'!V87</f>
        <v>14366.105497000002</v>
      </c>
      <c r="X62" s="6">
        <f t="shared" si="93"/>
        <v>-4226.8275960000001</v>
      </c>
      <c r="Y62" s="6">
        <f t="shared" si="94"/>
        <v>-5910.8869690000001</v>
      </c>
      <c r="Z62" s="6">
        <f t="shared" si="95"/>
        <v>-6822.2935910000006</v>
      </c>
      <c r="AA62" s="6">
        <f t="shared" si="96"/>
        <v>-9246.834839000001</v>
      </c>
      <c r="AB62" s="6">
        <f t="shared" si="97"/>
        <v>-10140.417820000001</v>
      </c>
      <c r="AC62" s="6">
        <f t="shared" si="98"/>
        <v>-14955.451360999998</v>
      </c>
      <c r="AD62" s="6">
        <f t="shared" si="99"/>
        <v>-12324.264054000001</v>
      </c>
      <c r="AE62" s="6">
        <f t="shared" si="100"/>
        <v>-11359.507696000001</v>
      </c>
      <c r="AF62" s="6">
        <f t="shared" si="101"/>
        <v>-12354.773443</v>
      </c>
      <c r="AG62" s="6">
        <f t="shared" si="102"/>
        <v>-13935.938775000002</v>
      </c>
      <c r="AI62" s="6">
        <f t="shared" si="103"/>
        <v>4386.9153479999995</v>
      </c>
      <c r="AJ62" s="6">
        <f t="shared" si="104"/>
        <v>6292.8847109999997</v>
      </c>
      <c r="AK62" s="6">
        <f t="shared" si="105"/>
        <v>7160.1711850000002</v>
      </c>
      <c r="AL62" s="6">
        <f t="shared" si="106"/>
        <v>9451.4750870000007</v>
      </c>
      <c r="AM62" s="6">
        <f t="shared" si="107"/>
        <v>12713.913463999999</v>
      </c>
      <c r="AN62" s="6">
        <f t="shared" si="108"/>
        <v>17769.654101</v>
      </c>
      <c r="AO62" s="6">
        <f t="shared" si="109"/>
        <v>15362.975696</v>
      </c>
      <c r="AP62" s="6">
        <f t="shared" si="110"/>
        <v>14711.834697999999</v>
      </c>
      <c r="AQ62" s="6">
        <f t="shared" si="111"/>
        <v>13303.829885000001</v>
      </c>
      <c r="AR62" s="6">
        <f t="shared" si="112"/>
        <v>14796.272219000002</v>
      </c>
    </row>
    <row r="63" spans="1:44" s="6" customFormat="1" x14ac:dyDescent="0.25">
      <c r="A63" s="58" t="str">
        <f t="shared" si="92"/>
        <v>Textiles</v>
      </c>
      <c r="B63" s="57">
        <f>'[1]by prod'!B100</f>
        <v>4.2196589999999992</v>
      </c>
      <c r="C63" s="57">
        <f>'[1]by prod'!C100</f>
        <v>5.2104699999999999</v>
      </c>
      <c r="D63" s="57">
        <f>'[1]by prod'!D100</f>
        <v>5.107869</v>
      </c>
      <c r="E63" s="57">
        <f>'[1]by prod'!E100</f>
        <v>4.1923579999999996</v>
      </c>
      <c r="F63" s="57">
        <f>'[1]by prod'!F100</f>
        <v>5.9792939999999994</v>
      </c>
      <c r="G63" s="57">
        <f>'[1]by prod'!G100</f>
        <v>7.9105240000000006</v>
      </c>
      <c r="H63" s="57">
        <f>'[1]by prod'!H100</f>
        <v>5.9086440000000007</v>
      </c>
      <c r="I63" s="57">
        <f>'[1]by prod'!I100</f>
        <v>7.4401890000000002</v>
      </c>
      <c r="J63" s="57">
        <f>'[1]by prod'!J100</f>
        <v>3.4599579999999994</v>
      </c>
      <c r="K63" s="57">
        <f>'[1]by prod'!K100</f>
        <v>2.7240029999999997</v>
      </c>
      <c r="L63" s="57"/>
      <c r="M63" s="57">
        <f>'[1]by prod'!M100</f>
        <v>183.98407899999998</v>
      </c>
      <c r="N63" s="57">
        <f>'[1]by prod'!N100</f>
        <v>213.49060599999999</v>
      </c>
      <c r="O63" s="57">
        <f>'[1]by prod'!O100</f>
        <v>251.24423299999995</v>
      </c>
      <c r="P63" s="57">
        <f>'[1]by prod'!P100</f>
        <v>295.705175</v>
      </c>
      <c r="Q63" s="57">
        <f>'[1]by prod'!Q100</f>
        <v>404.75207599999999</v>
      </c>
      <c r="R63" s="57">
        <f>'[1]by prod'!R100</f>
        <v>502.98466999999999</v>
      </c>
      <c r="S63" s="57">
        <f>'[1]by prod'!S100</f>
        <v>488.35768599999994</v>
      </c>
      <c r="T63" s="57">
        <f>'[1]by prod'!T100</f>
        <v>528.06168200000013</v>
      </c>
      <c r="U63" s="57">
        <f>'[1]by prod'!U100</f>
        <v>577.38023299999998</v>
      </c>
      <c r="V63" s="57">
        <f>'[1]by prod'!V100</f>
        <v>663.52673500000003</v>
      </c>
      <c r="X63" s="6">
        <f t="shared" si="93"/>
        <v>-179.76441999999997</v>
      </c>
      <c r="Y63" s="6">
        <f t="shared" si="94"/>
        <v>-208.280136</v>
      </c>
      <c r="Z63" s="6">
        <f t="shared" si="95"/>
        <v>-246.13636399999996</v>
      </c>
      <c r="AA63" s="6">
        <f t="shared" si="96"/>
        <v>-291.51281699999998</v>
      </c>
      <c r="AB63" s="6">
        <f t="shared" si="97"/>
        <v>-398.77278200000001</v>
      </c>
      <c r="AC63" s="6">
        <f t="shared" si="98"/>
        <v>-495.07414599999998</v>
      </c>
      <c r="AD63" s="6">
        <f t="shared" si="99"/>
        <v>-482.44904199999996</v>
      </c>
      <c r="AE63" s="6">
        <f t="shared" si="100"/>
        <v>-520.6214930000001</v>
      </c>
      <c r="AF63" s="6">
        <f t="shared" si="101"/>
        <v>-573.92027499999995</v>
      </c>
      <c r="AG63" s="6">
        <f t="shared" si="102"/>
        <v>-660.80273199999999</v>
      </c>
      <c r="AI63" s="6">
        <f t="shared" si="103"/>
        <v>188.20373799999999</v>
      </c>
      <c r="AJ63" s="6">
        <f t="shared" si="104"/>
        <v>218.70107599999997</v>
      </c>
      <c r="AK63" s="6">
        <f t="shared" si="105"/>
        <v>256.35210199999995</v>
      </c>
      <c r="AL63" s="6">
        <f t="shared" si="106"/>
        <v>299.89753300000001</v>
      </c>
      <c r="AM63" s="6">
        <f t="shared" si="107"/>
        <v>410.73136999999997</v>
      </c>
      <c r="AN63" s="6">
        <f t="shared" si="108"/>
        <v>510.895194</v>
      </c>
      <c r="AO63" s="6">
        <f t="shared" si="109"/>
        <v>494.26632999999993</v>
      </c>
      <c r="AP63" s="6">
        <f t="shared" si="110"/>
        <v>535.50187100000016</v>
      </c>
      <c r="AQ63" s="6">
        <f t="shared" si="111"/>
        <v>580.840191</v>
      </c>
      <c r="AR63" s="6">
        <f t="shared" si="112"/>
        <v>666.25073800000007</v>
      </c>
    </row>
    <row r="64" spans="1:44" s="6" customFormat="1" x14ac:dyDescent="0.25">
      <c r="A64" s="58" t="str">
        <f t="shared" si="92"/>
        <v>Clothing</v>
      </c>
      <c r="B64" s="57">
        <f>'[1]by prod'!B113</f>
        <v>4.2878760000000007</v>
      </c>
      <c r="C64" s="57">
        <f>'[1]by prod'!C113</f>
        <v>4.2102370000000002</v>
      </c>
      <c r="D64" s="57">
        <f>'[1]by prod'!D113</f>
        <v>4.6132080000000002</v>
      </c>
      <c r="E64" s="57">
        <f>'[1]by prod'!E113</f>
        <v>4.785391999999999</v>
      </c>
      <c r="F64" s="57">
        <f>'[1]by prod'!F113</f>
        <v>5.3378489999999994</v>
      </c>
      <c r="G64" s="57">
        <f>'[1]by prod'!G113</f>
        <v>5.1599299999999992</v>
      </c>
      <c r="H64" s="57">
        <f>'[1]by prod'!H113</f>
        <v>4.6302979999999998</v>
      </c>
      <c r="I64" s="57">
        <f>'[1]by prod'!I113</f>
        <v>4.6797469999999999</v>
      </c>
      <c r="J64" s="57">
        <f>'[1]by prod'!J113</f>
        <v>4.3476559999999989</v>
      </c>
      <c r="K64" s="57">
        <f>'[1]by prod'!K113</f>
        <v>3.9727319999999997</v>
      </c>
      <c r="L64" s="57"/>
      <c r="M64" s="57">
        <f>'[1]by prod'!M113</f>
        <v>105.97592900000004</v>
      </c>
      <c r="N64" s="57">
        <f>'[1]by prod'!N113</f>
        <v>115.64553600000002</v>
      </c>
      <c r="O64" s="57">
        <f>'[1]by prod'!O113</f>
        <v>135.16893800000003</v>
      </c>
      <c r="P64" s="57">
        <f>'[1]by prod'!P113</f>
        <v>160.72547499999996</v>
      </c>
      <c r="Q64" s="57">
        <f>'[1]by prod'!Q113</f>
        <v>231.87407400000001</v>
      </c>
      <c r="R64" s="57">
        <f>'[1]by prod'!R113</f>
        <v>319.58101100000005</v>
      </c>
      <c r="S64" s="57">
        <f>'[1]by prod'!S113</f>
        <v>285.496128</v>
      </c>
      <c r="T64" s="57">
        <f>'[1]by prod'!T113</f>
        <v>283.118604</v>
      </c>
      <c r="U64" s="57">
        <f>'[1]by prod'!U113</f>
        <v>302.78483699999998</v>
      </c>
      <c r="V64" s="57">
        <f>'[1]by prod'!V113</f>
        <v>488.66792999999996</v>
      </c>
      <c r="X64" s="6">
        <f t="shared" si="93"/>
        <v>-101.68805300000004</v>
      </c>
      <c r="Y64" s="6">
        <f t="shared" si="94"/>
        <v>-111.43529900000001</v>
      </c>
      <c r="Z64" s="6">
        <f t="shared" si="95"/>
        <v>-130.55573000000004</v>
      </c>
      <c r="AA64" s="6">
        <f t="shared" si="96"/>
        <v>-155.94008299999996</v>
      </c>
      <c r="AB64" s="6">
        <f t="shared" si="97"/>
        <v>-226.536225</v>
      </c>
      <c r="AC64" s="6">
        <f t="shared" si="98"/>
        <v>-314.42108100000007</v>
      </c>
      <c r="AD64" s="6">
        <f t="shared" si="99"/>
        <v>-280.86583000000002</v>
      </c>
      <c r="AE64" s="6">
        <f t="shared" si="100"/>
        <v>-278.43885699999998</v>
      </c>
      <c r="AF64" s="6">
        <f t="shared" si="101"/>
        <v>-298.43718100000001</v>
      </c>
      <c r="AG64" s="6">
        <f t="shared" si="102"/>
        <v>-484.69519799999995</v>
      </c>
      <c r="AI64" s="6">
        <f t="shared" si="103"/>
        <v>110.26380500000003</v>
      </c>
      <c r="AJ64" s="6">
        <f t="shared" si="104"/>
        <v>119.85577300000003</v>
      </c>
      <c r="AK64" s="6">
        <f t="shared" si="105"/>
        <v>139.78214600000001</v>
      </c>
      <c r="AL64" s="6">
        <f t="shared" si="106"/>
        <v>165.51086699999996</v>
      </c>
      <c r="AM64" s="6">
        <f t="shared" si="107"/>
        <v>237.21192300000001</v>
      </c>
      <c r="AN64" s="6">
        <f t="shared" si="108"/>
        <v>324.74094100000002</v>
      </c>
      <c r="AO64" s="6">
        <f t="shared" si="109"/>
        <v>290.12642599999998</v>
      </c>
      <c r="AP64" s="6">
        <f t="shared" si="110"/>
        <v>287.79835100000003</v>
      </c>
      <c r="AQ64" s="6">
        <f t="shared" si="111"/>
        <v>307.13249299999995</v>
      </c>
      <c r="AR64" s="6">
        <f t="shared" si="112"/>
        <v>492.64066199999996</v>
      </c>
    </row>
    <row r="65" spans="1:44" x14ac:dyDescent="0.2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</row>
    <row r="66" spans="1:44" x14ac:dyDescent="0.25">
      <c r="A66" s="56" t="str">
        <f>'[1]by prod'!A10</f>
        <v>ECOWAS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</row>
    <row r="67" spans="1:44" s="2" customFormat="1" x14ac:dyDescent="0.25">
      <c r="A67" s="61"/>
      <c r="B67" s="61" t="str">
        <f>B54</f>
        <v>Export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 t="str">
        <f>'[1]by prod'!M67</f>
        <v>Import</v>
      </c>
      <c r="N67" s="61"/>
      <c r="O67" s="61"/>
      <c r="P67" s="61"/>
      <c r="Q67" s="61"/>
      <c r="R67" s="61"/>
      <c r="S67" s="61"/>
      <c r="T67" s="61"/>
      <c r="U67" s="61"/>
      <c r="V67" s="61"/>
      <c r="X67" s="2" t="s">
        <v>3</v>
      </c>
      <c r="AI67" s="2" t="s">
        <v>4</v>
      </c>
    </row>
    <row r="68" spans="1:44" s="2" customFormat="1" x14ac:dyDescent="0.25">
      <c r="A68" s="61"/>
      <c r="B68" s="61">
        <f t="shared" ref="B68:V68" si="113">B55</f>
        <v>2003</v>
      </c>
      <c r="C68" s="61">
        <f t="shared" si="113"/>
        <v>2004</v>
      </c>
      <c r="D68" s="61">
        <f t="shared" si="113"/>
        <v>2005</v>
      </c>
      <c r="E68" s="61">
        <f t="shared" si="113"/>
        <v>2006</v>
      </c>
      <c r="F68" s="61">
        <f t="shared" si="113"/>
        <v>2007</v>
      </c>
      <c r="G68" s="61">
        <f t="shared" si="113"/>
        <v>2008</v>
      </c>
      <c r="H68" s="61">
        <f t="shared" si="113"/>
        <v>2009</v>
      </c>
      <c r="I68" s="61">
        <f t="shared" si="113"/>
        <v>2010</v>
      </c>
      <c r="J68" s="61">
        <f t="shared" si="113"/>
        <v>2011</v>
      </c>
      <c r="K68" s="61">
        <f t="shared" si="113"/>
        <v>2012</v>
      </c>
      <c r="L68" s="61"/>
      <c r="M68" s="61">
        <f t="shared" si="113"/>
        <v>2003</v>
      </c>
      <c r="N68" s="61">
        <f t="shared" si="113"/>
        <v>2004</v>
      </c>
      <c r="O68" s="61">
        <f t="shared" si="113"/>
        <v>2005</v>
      </c>
      <c r="P68" s="61">
        <f t="shared" si="113"/>
        <v>2006</v>
      </c>
      <c r="Q68" s="61">
        <f t="shared" si="113"/>
        <v>2007</v>
      </c>
      <c r="R68" s="61">
        <f t="shared" si="113"/>
        <v>2008</v>
      </c>
      <c r="S68" s="61">
        <f t="shared" si="113"/>
        <v>2009</v>
      </c>
      <c r="T68" s="61">
        <f t="shared" si="113"/>
        <v>2010</v>
      </c>
      <c r="U68" s="61">
        <f t="shared" si="113"/>
        <v>2011</v>
      </c>
      <c r="V68" s="61">
        <f t="shared" si="113"/>
        <v>2012</v>
      </c>
      <c r="X68" s="2">
        <f t="shared" ref="X68:AR68" si="114">B68</f>
        <v>2003</v>
      </c>
      <c r="Y68" s="2">
        <f t="shared" si="114"/>
        <v>2004</v>
      </c>
      <c r="Z68" s="2">
        <f t="shared" si="114"/>
        <v>2005</v>
      </c>
      <c r="AA68" s="2">
        <f t="shared" si="114"/>
        <v>2006</v>
      </c>
      <c r="AB68" s="2">
        <f t="shared" si="114"/>
        <v>2007</v>
      </c>
      <c r="AC68" s="2">
        <f t="shared" si="114"/>
        <v>2008</v>
      </c>
      <c r="AD68" s="2">
        <f t="shared" si="114"/>
        <v>2009</v>
      </c>
      <c r="AE68" s="2">
        <f t="shared" si="114"/>
        <v>2010</v>
      </c>
      <c r="AF68" s="2">
        <f t="shared" si="114"/>
        <v>2011</v>
      </c>
      <c r="AG68" s="2">
        <f t="shared" si="114"/>
        <v>2012</v>
      </c>
      <c r="AH68" s="2">
        <f t="shared" si="114"/>
        <v>0</v>
      </c>
      <c r="AI68" s="2">
        <f t="shared" si="114"/>
        <v>2003</v>
      </c>
      <c r="AJ68" s="2">
        <f t="shared" si="114"/>
        <v>2004</v>
      </c>
      <c r="AK68" s="2">
        <f t="shared" si="114"/>
        <v>2005</v>
      </c>
      <c r="AL68" s="2">
        <f t="shared" si="114"/>
        <v>2006</v>
      </c>
      <c r="AM68" s="2">
        <f t="shared" si="114"/>
        <v>2007</v>
      </c>
      <c r="AN68" s="2">
        <f t="shared" si="114"/>
        <v>2008</v>
      </c>
      <c r="AO68" s="2">
        <f t="shared" si="114"/>
        <v>2009</v>
      </c>
      <c r="AP68" s="2">
        <f t="shared" si="114"/>
        <v>2010</v>
      </c>
      <c r="AQ68" s="2">
        <f t="shared" si="114"/>
        <v>2011</v>
      </c>
      <c r="AR68" s="2">
        <f t="shared" si="114"/>
        <v>2012</v>
      </c>
    </row>
    <row r="69" spans="1:44" s="6" customFormat="1" x14ac:dyDescent="0.25">
      <c r="A69" s="58" t="str">
        <f t="shared" ref="A69:A77" si="115">A56</f>
        <v>Total Trade</v>
      </c>
      <c r="B69" s="57">
        <f>'[1]by prod'!B10</f>
        <v>36759.969595000002</v>
      </c>
      <c r="C69" s="57">
        <f>'[1]by prod'!C10</f>
        <v>48072.391812999995</v>
      </c>
      <c r="D69" s="57">
        <f>'[1]by prod'!D10</f>
        <v>60318.433289000001</v>
      </c>
      <c r="E69" s="57">
        <f>'[1]by prod'!E10</f>
        <v>77342.962174</v>
      </c>
      <c r="F69" s="57">
        <f>'[1]by prod'!F10</f>
        <v>88897.233978999997</v>
      </c>
      <c r="G69" s="57">
        <f>'[1]by prod'!G10</f>
        <v>111968.670904</v>
      </c>
      <c r="H69" s="57">
        <f>'[1]by prod'!H10</f>
        <v>71172.182180000003</v>
      </c>
      <c r="I69" s="57">
        <f>'[1]by prod'!I10</f>
        <v>104522.52453900001</v>
      </c>
      <c r="J69" s="57">
        <f>'[1]by prod'!J10</f>
        <v>136348.17291499997</v>
      </c>
      <c r="K69" s="57">
        <f>'[1]by prod'!K10</f>
        <v>136415.58059399997</v>
      </c>
      <c r="L69" s="57"/>
      <c r="M69" s="57">
        <f>'[1]by prod'!M10</f>
        <v>32653.022953999996</v>
      </c>
      <c r="N69" s="57">
        <f>'[1]by prod'!N10</f>
        <v>36232.113226000001</v>
      </c>
      <c r="O69" s="57">
        <f>'[1]by prod'!O10</f>
        <v>43762.721090999999</v>
      </c>
      <c r="P69" s="57">
        <f>'[1]by prod'!P10</f>
        <v>55134.219252999996</v>
      </c>
      <c r="Q69" s="57">
        <f>'[1]by prod'!Q10</f>
        <v>71291.608155000009</v>
      </c>
      <c r="R69" s="57">
        <f>'[1]by prod'!R10</f>
        <v>95297.77274</v>
      </c>
      <c r="S69" s="57">
        <f>'[1]by prod'!S10</f>
        <v>79754.709050000005</v>
      </c>
      <c r="T69" s="57">
        <f>'[1]by prod'!T10</f>
        <v>93684.254942</v>
      </c>
      <c r="U69" s="57">
        <f>'[1]by prod'!U10</f>
        <v>123724.36057200001</v>
      </c>
      <c r="V69" s="57">
        <f>'[1]by prod'!V10</f>
        <v>123479.60249399999</v>
      </c>
      <c r="X69" s="6">
        <f t="shared" ref="X69:X77" si="116">B69-M69</f>
        <v>4106.9466410000059</v>
      </c>
      <c r="Y69" s="6">
        <f t="shared" ref="Y69:Y77" si="117">C69-N69</f>
        <v>11840.278586999993</v>
      </c>
      <c r="Z69" s="6">
        <f t="shared" ref="Z69:Z77" si="118">D69-O69</f>
        <v>16555.712198000001</v>
      </c>
      <c r="AA69" s="6">
        <f t="shared" ref="AA69:AA77" si="119">E69-P69</f>
        <v>22208.742921000005</v>
      </c>
      <c r="AB69" s="6">
        <f t="shared" ref="AB69:AB77" si="120">F69-Q69</f>
        <v>17605.625823999988</v>
      </c>
      <c r="AC69" s="6">
        <f t="shared" ref="AC69:AC77" si="121">G69-R69</f>
        <v>16670.898163999998</v>
      </c>
      <c r="AD69" s="6">
        <f t="shared" ref="AD69:AD77" si="122">H69-S69</f>
        <v>-8582.5268700000015</v>
      </c>
      <c r="AE69" s="6">
        <f t="shared" ref="AE69:AE77" si="123">I69-T69</f>
        <v>10838.269597000006</v>
      </c>
      <c r="AF69" s="6">
        <f t="shared" ref="AF69:AF77" si="124">J69-U69</f>
        <v>12623.812342999969</v>
      </c>
      <c r="AG69" s="6">
        <f t="shared" ref="AG69:AG77" si="125">K69-V69</f>
        <v>12935.978099999978</v>
      </c>
      <c r="AI69" s="6">
        <f t="shared" ref="AI69:AI77" si="126">M69+B69</f>
        <v>69412.992549000002</v>
      </c>
      <c r="AJ69" s="6">
        <f t="shared" ref="AJ69:AJ77" si="127">N69+C69</f>
        <v>84304.505038999996</v>
      </c>
      <c r="AK69" s="6">
        <f t="shared" ref="AK69:AK77" si="128">O69+D69</f>
        <v>104081.15437999999</v>
      </c>
      <c r="AL69" s="6">
        <f t="shared" ref="AL69:AL77" si="129">P69+E69</f>
        <v>132477.181427</v>
      </c>
      <c r="AM69" s="6">
        <f t="shared" ref="AM69:AM77" si="130">Q69+F69</f>
        <v>160188.84213400001</v>
      </c>
      <c r="AN69" s="6">
        <f t="shared" ref="AN69:AN77" si="131">R69+G69</f>
        <v>207266.44364399998</v>
      </c>
      <c r="AO69" s="6">
        <f t="shared" ref="AO69:AO77" si="132">S69+H69</f>
        <v>150926.89123000001</v>
      </c>
      <c r="AP69" s="6">
        <f t="shared" ref="AP69:AP77" si="133">T69+I69</f>
        <v>198206.77948100001</v>
      </c>
      <c r="AQ69" s="6">
        <f t="shared" ref="AQ69:AQ77" si="134">U69+J69</f>
        <v>260072.53348699998</v>
      </c>
      <c r="AR69" s="6">
        <f t="shared" ref="AR69:AR77" si="135">V69+K69</f>
        <v>259895.18308799996</v>
      </c>
    </row>
    <row r="70" spans="1:44" s="6" customFormat="1" x14ac:dyDescent="0.25">
      <c r="A70" s="58" t="str">
        <f t="shared" si="115"/>
        <v>Agricultural products</v>
      </c>
      <c r="B70" s="57">
        <f>'[1]by prod'!B23</f>
        <v>8344.1992790000004</v>
      </c>
      <c r="C70" s="57">
        <f>'[1]by prod'!C23</f>
        <v>8781.600926000001</v>
      </c>
      <c r="D70" s="57">
        <f>'[1]by prod'!D23</f>
        <v>8659.9861599999986</v>
      </c>
      <c r="E70" s="57">
        <f>'[1]by prod'!E23</f>
        <v>9129.8233689999997</v>
      </c>
      <c r="F70" s="57">
        <f>'[1]by prod'!F23</f>
        <v>10692.132297999997</v>
      </c>
      <c r="G70" s="57">
        <f>'[1]by prod'!G23</f>
        <v>12797.410363000001</v>
      </c>
      <c r="H70" s="57">
        <f>'[1]by prod'!H23</f>
        <v>11858.738791999998</v>
      </c>
      <c r="I70" s="57">
        <f>'[1]by prod'!I23</f>
        <v>14464.663561000001</v>
      </c>
      <c r="J70" s="57">
        <f>'[1]by prod'!J23</f>
        <v>18278.594397000001</v>
      </c>
      <c r="K70" s="57">
        <f>'[1]by prod'!K23</f>
        <v>16556.896193</v>
      </c>
      <c r="L70" s="57"/>
      <c r="M70" s="57">
        <f>'[1]by prod'!M23</f>
        <v>5879.7049360000001</v>
      </c>
      <c r="N70" s="57">
        <f>'[1]by prod'!N23</f>
        <v>6567.5670699999991</v>
      </c>
      <c r="O70" s="57">
        <f>'[1]by prod'!O23</f>
        <v>7576.8506289999996</v>
      </c>
      <c r="P70" s="57">
        <f>'[1]by prod'!P23</f>
        <v>7735.1115999999993</v>
      </c>
      <c r="Q70" s="57">
        <f>'[1]by prod'!Q23</f>
        <v>10198.012355999999</v>
      </c>
      <c r="R70" s="57">
        <f>'[1]by prod'!R23</f>
        <v>13749.082429999999</v>
      </c>
      <c r="S70" s="57">
        <f>'[1]by prod'!S23</f>
        <v>12323.672593000001</v>
      </c>
      <c r="T70" s="57">
        <f>'[1]by prod'!T23</f>
        <v>14095.535425999997</v>
      </c>
      <c r="U70" s="57">
        <f>'[1]by prod'!U23</f>
        <v>17970.637932000001</v>
      </c>
      <c r="V70" s="57">
        <f>'[1]by prod'!V23</f>
        <v>19505.942848999999</v>
      </c>
      <c r="X70" s="6">
        <f t="shared" si="116"/>
        <v>2464.4943430000003</v>
      </c>
      <c r="Y70" s="6">
        <f t="shared" si="117"/>
        <v>2214.0338560000018</v>
      </c>
      <c r="Z70" s="6">
        <f t="shared" si="118"/>
        <v>1083.135530999999</v>
      </c>
      <c r="AA70" s="6">
        <f t="shared" si="119"/>
        <v>1394.7117690000005</v>
      </c>
      <c r="AB70" s="6">
        <f t="shared" si="120"/>
        <v>494.11994199999754</v>
      </c>
      <c r="AC70" s="6">
        <f t="shared" si="121"/>
        <v>-951.6720669999977</v>
      </c>
      <c r="AD70" s="6">
        <f t="shared" si="122"/>
        <v>-464.93380100000286</v>
      </c>
      <c r="AE70" s="6">
        <f t="shared" si="123"/>
        <v>369.12813500000448</v>
      </c>
      <c r="AF70" s="6">
        <f t="shared" si="124"/>
        <v>307.9564649999993</v>
      </c>
      <c r="AG70" s="6">
        <f t="shared" si="125"/>
        <v>-2949.0466559999986</v>
      </c>
      <c r="AI70" s="6">
        <f t="shared" si="126"/>
        <v>14223.904215</v>
      </c>
      <c r="AJ70" s="6">
        <f t="shared" si="127"/>
        <v>15349.167996</v>
      </c>
      <c r="AK70" s="6">
        <f t="shared" si="128"/>
        <v>16236.836788999997</v>
      </c>
      <c r="AL70" s="6">
        <f t="shared" si="129"/>
        <v>16864.934968999998</v>
      </c>
      <c r="AM70" s="6">
        <f t="shared" si="130"/>
        <v>20890.144653999996</v>
      </c>
      <c r="AN70" s="6">
        <f t="shared" si="131"/>
        <v>26546.492792999998</v>
      </c>
      <c r="AO70" s="6">
        <f t="shared" si="132"/>
        <v>24182.411384999999</v>
      </c>
      <c r="AP70" s="6">
        <f t="shared" si="133"/>
        <v>28560.198986999996</v>
      </c>
      <c r="AQ70" s="6">
        <f t="shared" si="134"/>
        <v>36249.232329000006</v>
      </c>
      <c r="AR70" s="6">
        <f t="shared" si="135"/>
        <v>36062.839042</v>
      </c>
    </row>
    <row r="71" spans="1:44" s="6" customFormat="1" x14ac:dyDescent="0.25">
      <c r="A71" s="58" t="str">
        <f t="shared" si="115"/>
        <v>Food</v>
      </c>
      <c r="B71" s="57">
        <f>'[1]by prod'!B36</f>
        <v>6749.5833870000006</v>
      </c>
      <c r="C71" s="57">
        <f>'[1]by prod'!C36</f>
        <v>6684.2290550000007</v>
      </c>
      <c r="D71" s="57">
        <f>'[1]by prod'!D36</f>
        <v>6649.0698899999988</v>
      </c>
      <c r="E71" s="57">
        <f>'[1]by prod'!E36</f>
        <v>6944.0095139999985</v>
      </c>
      <c r="F71" s="57">
        <f>'[1]by prod'!F36</f>
        <v>8280.2926209999987</v>
      </c>
      <c r="G71" s="57">
        <f>'[1]by prod'!G36</f>
        <v>10143.628811</v>
      </c>
      <c r="H71" s="57">
        <f>'[1]by prod'!H36</f>
        <v>10128.072559999999</v>
      </c>
      <c r="I71" s="57">
        <f>'[1]by prod'!I36</f>
        <v>11732.215806</v>
      </c>
      <c r="J71" s="57">
        <f>'[1]by prod'!J36</f>
        <v>14496.204846000001</v>
      </c>
      <c r="K71" s="57">
        <f>'[1]by prod'!K36</f>
        <v>12684.346458</v>
      </c>
      <c r="L71" s="57"/>
      <c r="M71" s="57">
        <f>'[1]by prod'!M36</f>
        <v>5333.0791760000002</v>
      </c>
      <c r="N71" s="57">
        <f>'[1]by prod'!N36</f>
        <v>5936.7137380000004</v>
      </c>
      <c r="O71" s="57">
        <f>'[1]by prod'!O36</f>
        <v>6971.7916949999999</v>
      </c>
      <c r="P71" s="57">
        <f>'[1]by prod'!P36</f>
        <v>7293.6180880000002</v>
      </c>
      <c r="Q71" s="57">
        <f>'[1]by prod'!Q36</f>
        <v>9584.4661190000006</v>
      </c>
      <c r="R71" s="57">
        <f>'[1]by prod'!R36</f>
        <v>12869.889510999999</v>
      </c>
      <c r="S71" s="57">
        <f>'[1]by prod'!S36</f>
        <v>11634.734202000001</v>
      </c>
      <c r="T71" s="57">
        <f>'[1]by prod'!T36</f>
        <v>13282.348812000002</v>
      </c>
      <c r="U71" s="57">
        <f>'[1]by prod'!U36</f>
        <v>16916.773461000001</v>
      </c>
      <c r="V71" s="57">
        <f>'[1]by prod'!V36</f>
        <v>18480.397894000002</v>
      </c>
      <c r="X71" s="6">
        <f t="shared" si="116"/>
        <v>1416.5042110000004</v>
      </c>
      <c r="Y71" s="6">
        <f t="shared" si="117"/>
        <v>747.51531700000032</v>
      </c>
      <c r="Z71" s="6">
        <f t="shared" si="118"/>
        <v>-322.72180500000104</v>
      </c>
      <c r="AA71" s="6">
        <f t="shared" si="119"/>
        <v>-349.60857400000168</v>
      </c>
      <c r="AB71" s="6">
        <f t="shared" si="120"/>
        <v>-1304.1734980000019</v>
      </c>
      <c r="AC71" s="6">
        <f t="shared" si="121"/>
        <v>-2726.2606999999989</v>
      </c>
      <c r="AD71" s="6">
        <f t="shared" si="122"/>
        <v>-1506.6616420000028</v>
      </c>
      <c r="AE71" s="6">
        <f t="shared" si="123"/>
        <v>-1550.1330060000018</v>
      </c>
      <c r="AF71" s="6">
        <f t="shared" si="124"/>
        <v>-2420.5686150000001</v>
      </c>
      <c r="AG71" s="6">
        <f t="shared" si="125"/>
        <v>-5796.0514360000016</v>
      </c>
      <c r="AI71" s="6">
        <f t="shared" si="126"/>
        <v>12082.662563000002</v>
      </c>
      <c r="AJ71" s="6">
        <f t="shared" si="127"/>
        <v>12620.942793000002</v>
      </c>
      <c r="AK71" s="6">
        <f t="shared" si="128"/>
        <v>13620.861584999999</v>
      </c>
      <c r="AL71" s="6">
        <f t="shared" si="129"/>
        <v>14237.627601999999</v>
      </c>
      <c r="AM71" s="6">
        <f t="shared" si="130"/>
        <v>17864.758739999997</v>
      </c>
      <c r="AN71" s="6">
        <f t="shared" si="131"/>
        <v>23013.518322</v>
      </c>
      <c r="AO71" s="6">
        <f t="shared" si="132"/>
        <v>21762.806762</v>
      </c>
      <c r="AP71" s="6">
        <f t="shared" si="133"/>
        <v>25014.564618000004</v>
      </c>
      <c r="AQ71" s="6">
        <f t="shared" si="134"/>
        <v>31412.978307000001</v>
      </c>
      <c r="AR71" s="6">
        <f t="shared" si="135"/>
        <v>31164.744352000002</v>
      </c>
    </row>
    <row r="72" spans="1:44" s="6" customFormat="1" x14ac:dyDescent="0.25">
      <c r="A72" s="58" t="str">
        <f t="shared" si="115"/>
        <v>Fuels and Minerals</v>
      </c>
      <c r="B72" s="57">
        <f>'[1]by prod'!B49</f>
        <v>25286.762095000002</v>
      </c>
      <c r="C72" s="57">
        <f>'[1]by prod'!C49</f>
        <v>35931.388800000001</v>
      </c>
      <c r="D72" s="57">
        <f>'[1]by prod'!D49</f>
        <v>47572.837435999994</v>
      </c>
      <c r="E72" s="57">
        <f>'[1]by prod'!E49</f>
        <v>64264.983162000004</v>
      </c>
      <c r="F72" s="57">
        <f>'[1]by prod'!F49</f>
        <v>72931.917979000005</v>
      </c>
      <c r="G72" s="57">
        <f>'[1]by prod'!G49</f>
        <v>94184.249225999985</v>
      </c>
      <c r="H72" s="57">
        <f>'[1]by prod'!H49</f>
        <v>54816.087199000001</v>
      </c>
      <c r="I72" s="57">
        <f>'[1]by prod'!I49</f>
        <v>83621.596559000012</v>
      </c>
      <c r="J72" s="57">
        <f>'[1]by prod'!J49</f>
        <v>113164.15100400001</v>
      </c>
      <c r="K72" s="57">
        <f>'[1]by prod'!K49</f>
        <v>115132.59909700001</v>
      </c>
      <c r="L72" s="57"/>
      <c r="M72" s="57">
        <f>'[1]by prod'!M49</f>
        <v>3206.184714</v>
      </c>
      <c r="N72" s="57">
        <f>'[1]by prod'!N49</f>
        <v>3338.9070670000006</v>
      </c>
      <c r="O72" s="57">
        <f>'[1]by prod'!O49</f>
        <v>5128.0128919999997</v>
      </c>
      <c r="P72" s="57">
        <f>'[1]by prod'!P49</f>
        <v>10278.348737999999</v>
      </c>
      <c r="Q72" s="57">
        <f>'[1]by prod'!Q49</f>
        <v>12848.184997</v>
      </c>
      <c r="R72" s="57">
        <f>'[1]by prod'!R49</f>
        <v>19000.238800999996</v>
      </c>
      <c r="S72" s="57">
        <f>'[1]by prod'!S49</f>
        <v>13035.135531</v>
      </c>
      <c r="T72" s="57">
        <f>'[1]by prod'!T49</f>
        <v>16558.548561</v>
      </c>
      <c r="U72" s="57">
        <f>'[1]by prod'!U49</f>
        <v>27822.070761999999</v>
      </c>
      <c r="V72" s="57">
        <f>'[1]by prod'!V49</f>
        <v>26343.721305999996</v>
      </c>
      <c r="X72" s="6">
        <f t="shared" si="116"/>
        <v>22080.577381000003</v>
      </c>
      <c r="Y72" s="6">
        <f t="shared" si="117"/>
        <v>32592.481733000001</v>
      </c>
      <c r="Z72" s="6">
        <f t="shared" si="118"/>
        <v>42444.824543999996</v>
      </c>
      <c r="AA72" s="6">
        <f t="shared" si="119"/>
        <v>53986.634424000003</v>
      </c>
      <c r="AB72" s="6">
        <f t="shared" si="120"/>
        <v>60083.732982000001</v>
      </c>
      <c r="AC72" s="6">
        <f t="shared" si="121"/>
        <v>75184.010424999986</v>
      </c>
      <c r="AD72" s="6">
        <f t="shared" si="122"/>
        <v>41780.951668000002</v>
      </c>
      <c r="AE72" s="6">
        <f t="shared" si="123"/>
        <v>67063.047998000009</v>
      </c>
      <c r="AF72" s="6">
        <f t="shared" si="124"/>
        <v>85342.080242000011</v>
      </c>
      <c r="AG72" s="6">
        <f t="shared" si="125"/>
        <v>88788.877791000021</v>
      </c>
      <c r="AI72" s="6">
        <f t="shared" si="126"/>
        <v>28492.946809000001</v>
      </c>
      <c r="AJ72" s="6">
        <f t="shared" si="127"/>
        <v>39270.295867000001</v>
      </c>
      <c r="AK72" s="6">
        <f t="shared" si="128"/>
        <v>52700.850327999993</v>
      </c>
      <c r="AL72" s="6">
        <f t="shared" si="129"/>
        <v>74543.331900000005</v>
      </c>
      <c r="AM72" s="6">
        <f t="shared" si="130"/>
        <v>85780.102976000009</v>
      </c>
      <c r="AN72" s="6">
        <f t="shared" si="131"/>
        <v>113184.48802699998</v>
      </c>
      <c r="AO72" s="6">
        <f t="shared" si="132"/>
        <v>67851.222730000009</v>
      </c>
      <c r="AP72" s="6">
        <f t="shared" si="133"/>
        <v>100180.14512000002</v>
      </c>
      <c r="AQ72" s="6">
        <f t="shared" si="134"/>
        <v>140986.221766</v>
      </c>
      <c r="AR72" s="6">
        <f t="shared" si="135"/>
        <v>141476.32040300002</v>
      </c>
    </row>
    <row r="73" spans="1:44" s="6" customFormat="1" x14ac:dyDescent="0.25">
      <c r="A73" s="58" t="str">
        <f t="shared" si="115"/>
        <v>Fuels</v>
      </c>
      <c r="B73" s="57">
        <f>'[1]by prod'!B62</f>
        <v>24213.129223</v>
      </c>
      <c r="C73" s="57">
        <f>'[1]by prod'!C62</f>
        <v>34690.518223999999</v>
      </c>
      <c r="D73" s="57">
        <f>'[1]by prod'!D62</f>
        <v>46048.180740000003</v>
      </c>
      <c r="E73" s="57">
        <f>'[1]by prod'!E62</f>
        <v>62487.786077999997</v>
      </c>
      <c r="F73" s="57">
        <f>'[1]by prod'!F62</f>
        <v>70826.980742</v>
      </c>
      <c r="G73" s="57">
        <f>'[1]by prod'!G62</f>
        <v>91279.246492999984</v>
      </c>
      <c r="H73" s="57">
        <f>'[1]by prod'!H62</f>
        <v>53062.649783999994</v>
      </c>
      <c r="I73" s="57">
        <f>'[1]by prod'!I62</f>
        <v>81429.374433000005</v>
      </c>
      <c r="J73" s="57">
        <f>'[1]by prod'!J62</f>
        <v>110291.626118</v>
      </c>
      <c r="K73" s="57">
        <f>'[1]by prod'!K62</f>
        <v>111431.792437</v>
      </c>
      <c r="L73" s="57"/>
      <c r="M73" s="57">
        <f>'[1]by prod'!M62</f>
        <v>2898.9412899999998</v>
      </c>
      <c r="N73" s="57">
        <f>'[1]by prod'!N62</f>
        <v>2972.7220389999998</v>
      </c>
      <c r="O73" s="57">
        <f>'[1]by prod'!O62</f>
        <v>4605.3371039999993</v>
      </c>
      <c r="P73" s="57">
        <f>'[1]by prod'!P62</f>
        <v>9628.4892979999986</v>
      </c>
      <c r="Q73" s="57">
        <f>'[1]by prod'!Q62</f>
        <v>11984.946977000001</v>
      </c>
      <c r="R73" s="57">
        <f>'[1]by prod'!R62</f>
        <v>18105.895120999998</v>
      </c>
      <c r="S73" s="57">
        <f>'[1]by prod'!S62</f>
        <v>12285.232667999997</v>
      </c>
      <c r="T73" s="57">
        <f>'[1]by prod'!T62</f>
        <v>15414.41187</v>
      </c>
      <c r="U73" s="57">
        <f>'[1]by prod'!U62</f>
        <v>26464.741661</v>
      </c>
      <c r="V73" s="57">
        <f>'[1]by prod'!V62</f>
        <v>25080.470898999996</v>
      </c>
      <c r="X73" s="6">
        <f t="shared" si="116"/>
        <v>21314.187933000001</v>
      </c>
      <c r="Y73" s="6">
        <f t="shared" si="117"/>
        <v>31717.796184999999</v>
      </c>
      <c r="Z73" s="6">
        <f t="shared" si="118"/>
        <v>41442.843636000005</v>
      </c>
      <c r="AA73" s="6">
        <f t="shared" si="119"/>
        <v>52859.296779999997</v>
      </c>
      <c r="AB73" s="6">
        <f t="shared" si="120"/>
        <v>58842.033765</v>
      </c>
      <c r="AC73" s="6">
        <f t="shared" si="121"/>
        <v>73173.35137199999</v>
      </c>
      <c r="AD73" s="6">
        <f t="shared" si="122"/>
        <v>40777.417115999997</v>
      </c>
      <c r="AE73" s="6">
        <f t="shared" si="123"/>
        <v>66014.962563000008</v>
      </c>
      <c r="AF73" s="6">
        <f t="shared" si="124"/>
        <v>83826.884457000007</v>
      </c>
      <c r="AG73" s="6">
        <f t="shared" si="125"/>
        <v>86351.321538000004</v>
      </c>
      <c r="AI73" s="6">
        <f t="shared" si="126"/>
        <v>27112.070512999999</v>
      </c>
      <c r="AJ73" s="6">
        <f t="shared" si="127"/>
        <v>37663.240263</v>
      </c>
      <c r="AK73" s="6">
        <f t="shared" si="128"/>
        <v>50653.517844000002</v>
      </c>
      <c r="AL73" s="6">
        <f t="shared" si="129"/>
        <v>72116.275375999991</v>
      </c>
      <c r="AM73" s="6">
        <f t="shared" si="130"/>
        <v>82811.927718999999</v>
      </c>
      <c r="AN73" s="6">
        <f t="shared" si="131"/>
        <v>109385.14161399998</v>
      </c>
      <c r="AO73" s="6">
        <f t="shared" si="132"/>
        <v>65347.882451999991</v>
      </c>
      <c r="AP73" s="6">
        <f t="shared" si="133"/>
        <v>96843.786303000001</v>
      </c>
      <c r="AQ73" s="6">
        <f t="shared" si="134"/>
        <v>136756.36777899999</v>
      </c>
      <c r="AR73" s="6">
        <f t="shared" si="135"/>
        <v>136512.263336</v>
      </c>
    </row>
    <row r="74" spans="1:44" s="6" customFormat="1" x14ac:dyDescent="0.25">
      <c r="A74" s="58" t="str">
        <f t="shared" si="115"/>
        <v>Manifactures</v>
      </c>
      <c r="B74" s="57">
        <f>'[1]by prod'!B75</f>
        <v>2703.7657649999996</v>
      </c>
      <c r="C74" s="57">
        <f>'[1]by prod'!C75</f>
        <v>2981.6200949999998</v>
      </c>
      <c r="D74" s="57">
        <f>'[1]by prod'!D75</f>
        <v>3469.7499110000003</v>
      </c>
      <c r="E74" s="57">
        <f>'[1]by prod'!E75</f>
        <v>3423.1772539999997</v>
      </c>
      <c r="F74" s="57">
        <f>'[1]by prod'!F75</f>
        <v>4626.0890650000001</v>
      </c>
      <c r="G74" s="57">
        <f>'[1]by prod'!G75</f>
        <v>4085.6812760000003</v>
      </c>
      <c r="H74" s="57">
        <f>'[1]by prod'!H75</f>
        <v>3453.3268819999998</v>
      </c>
      <c r="I74" s="57">
        <f>'[1]by prod'!I75</f>
        <v>3808.22703</v>
      </c>
      <c r="J74" s="57">
        <f>'[1]by prod'!J75</f>
        <v>4060.7030390000004</v>
      </c>
      <c r="K74" s="57">
        <f>'[1]by prod'!K75</f>
        <v>3610.1128430000008</v>
      </c>
      <c r="L74" s="57"/>
      <c r="M74" s="57">
        <f>'[1]by prod'!M75</f>
        <v>22358.746823999998</v>
      </c>
      <c r="N74" s="57">
        <f>'[1]by prod'!N75</f>
        <v>25075.620821999997</v>
      </c>
      <c r="O74" s="57">
        <f>'[1]by prod'!O75</f>
        <v>29564.942677999999</v>
      </c>
      <c r="P74" s="57">
        <f>'[1]by prod'!P75</f>
        <v>35264.120591999999</v>
      </c>
      <c r="Q74" s="57">
        <f>'[1]by prod'!Q75</f>
        <v>45515.595423999992</v>
      </c>
      <c r="R74" s="57">
        <f>'[1]by prod'!R75</f>
        <v>58825.14809499999</v>
      </c>
      <c r="S74" s="57">
        <f>'[1]by prod'!S75</f>
        <v>51555.259249999996</v>
      </c>
      <c r="T74" s="57">
        <f>'[1]by prod'!T75</f>
        <v>58918.041956000001</v>
      </c>
      <c r="U74" s="57">
        <f>'[1]by prod'!U75</f>
        <v>76610.365218999985</v>
      </c>
      <c r="V74" s="57">
        <f>'[1]by prod'!V75</f>
        <v>71785.189670000007</v>
      </c>
      <c r="X74" s="6">
        <f t="shared" si="116"/>
        <v>-19654.981058999998</v>
      </c>
      <c r="Y74" s="6">
        <f t="shared" si="117"/>
        <v>-22094.000726999999</v>
      </c>
      <c r="Z74" s="6">
        <f t="shared" si="118"/>
        <v>-26095.192767</v>
      </c>
      <c r="AA74" s="6">
        <f t="shared" si="119"/>
        <v>-31840.943338000001</v>
      </c>
      <c r="AB74" s="6">
        <f t="shared" si="120"/>
        <v>-40889.506358999992</v>
      </c>
      <c r="AC74" s="6">
        <f t="shared" si="121"/>
        <v>-54739.466818999987</v>
      </c>
      <c r="AD74" s="6">
        <f t="shared" si="122"/>
        <v>-48101.932367999994</v>
      </c>
      <c r="AE74" s="6">
        <f t="shared" si="123"/>
        <v>-55109.814925999999</v>
      </c>
      <c r="AF74" s="6">
        <f t="shared" si="124"/>
        <v>-72549.662179999985</v>
      </c>
      <c r="AG74" s="6">
        <f t="shared" si="125"/>
        <v>-68175.076827000012</v>
      </c>
      <c r="AI74" s="6">
        <f t="shared" si="126"/>
        <v>25062.512588999998</v>
      </c>
      <c r="AJ74" s="6">
        <f t="shared" si="127"/>
        <v>28057.240916999996</v>
      </c>
      <c r="AK74" s="6">
        <f t="shared" si="128"/>
        <v>33034.692588999998</v>
      </c>
      <c r="AL74" s="6">
        <f t="shared" si="129"/>
        <v>38687.297846000001</v>
      </c>
      <c r="AM74" s="6">
        <f t="shared" si="130"/>
        <v>50141.684488999992</v>
      </c>
      <c r="AN74" s="6">
        <f t="shared" si="131"/>
        <v>62910.829370999993</v>
      </c>
      <c r="AO74" s="6">
        <f t="shared" si="132"/>
        <v>55008.586131999997</v>
      </c>
      <c r="AP74" s="6">
        <f t="shared" si="133"/>
        <v>62726.268986000003</v>
      </c>
      <c r="AQ74" s="6">
        <f t="shared" si="134"/>
        <v>80671.068257999985</v>
      </c>
      <c r="AR74" s="6">
        <f t="shared" si="135"/>
        <v>75395.302513000002</v>
      </c>
    </row>
    <row r="75" spans="1:44" s="6" customFormat="1" x14ac:dyDescent="0.25">
      <c r="A75" s="58" t="str">
        <f t="shared" si="115"/>
        <v>Machinery and transport equipment</v>
      </c>
      <c r="B75" s="57">
        <f>'[1]by prod'!B88</f>
        <v>988.40166700000009</v>
      </c>
      <c r="C75" s="57">
        <f>'[1]by prod'!C88</f>
        <v>1105.3681940000001</v>
      </c>
      <c r="D75" s="57">
        <f>'[1]by prod'!D88</f>
        <v>1549.5058649999999</v>
      </c>
      <c r="E75" s="57">
        <f>'[1]by prod'!E88</f>
        <v>1630.9758899999999</v>
      </c>
      <c r="F75" s="57">
        <f>'[1]by prod'!F88</f>
        <v>1699.3635630000001</v>
      </c>
      <c r="G75" s="57">
        <f>'[1]by prod'!G88</f>
        <v>1037.2517780000001</v>
      </c>
      <c r="H75" s="57">
        <f>'[1]by prod'!H88</f>
        <v>1560.3870460000001</v>
      </c>
      <c r="I75" s="57">
        <f>'[1]by prod'!I88</f>
        <v>1432.406109</v>
      </c>
      <c r="J75" s="57">
        <f>'[1]by prod'!J88</f>
        <v>1216.6072750000001</v>
      </c>
      <c r="K75" s="57">
        <f>'[1]by prod'!K88</f>
        <v>832.28765699999997</v>
      </c>
      <c r="L75" s="57"/>
      <c r="M75" s="57">
        <f>'[1]by prod'!M88</f>
        <v>11516.863819999999</v>
      </c>
      <c r="N75" s="57">
        <f>'[1]by prod'!N88</f>
        <v>13081.691261</v>
      </c>
      <c r="O75" s="57">
        <f>'[1]by prod'!O88</f>
        <v>15324.78184</v>
      </c>
      <c r="P75" s="57">
        <f>'[1]by prod'!P88</f>
        <v>19096.418132000003</v>
      </c>
      <c r="Q75" s="57">
        <f>'[1]by prod'!Q88</f>
        <v>24281.401870999995</v>
      </c>
      <c r="R75" s="57">
        <f>'[1]by prod'!R88</f>
        <v>32643.754844999999</v>
      </c>
      <c r="S75" s="57">
        <f>'[1]by prod'!S88</f>
        <v>28510.934220000003</v>
      </c>
      <c r="T75" s="57">
        <f>'[1]by prod'!T88</f>
        <v>32749.574232000006</v>
      </c>
      <c r="U75" s="57">
        <f>'[1]by prod'!U88</f>
        <v>43284.676581999993</v>
      </c>
      <c r="V75" s="57">
        <f>'[1]by prod'!V88</f>
        <v>35685.605263999983</v>
      </c>
      <c r="X75" s="6">
        <f t="shared" si="116"/>
        <v>-10528.462152999999</v>
      </c>
      <c r="Y75" s="6">
        <f t="shared" si="117"/>
        <v>-11976.323066999999</v>
      </c>
      <c r="Z75" s="6">
        <f t="shared" si="118"/>
        <v>-13775.275975</v>
      </c>
      <c r="AA75" s="6">
        <f t="shared" si="119"/>
        <v>-17465.442242000001</v>
      </c>
      <c r="AB75" s="6">
        <f t="shared" si="120"/>
        <v>-22582.038307999996</v>
      </c>
      <c r="AC75" s="6">
        <f t="shared" si="121"/>
        <v>-31606.503066999998</v>
      </c>
      <c r="AD75" s="6">
        <f t="shared" si="122"/>
        <v>-26950.547174000003</v>
      </c>
      <c r="AE75" s="6">
        <f t="shared" si="123"/>
        <v>-31317.168123000007</v>
      </c>
      <c r="AF75" s="6">
        <f t="shared" si="124"/>
        <v>-42068.069306999991</v>
      </c>
      <c r="AG75" s="6">
        <f t="shared" si="125"/>
        <v>-34853.317606999983</v>
      </c>
      <c r="AI75" s="6">
        <f t="shared" si="126"/>
        <v>12505.265486999999</v>
      </c>
      <c r="AJ75" s="6">
        <f t="shared" si="127"/>
        <v>14187.059455000001</v>
      </c>
      <c r="AK75" s="6">
        <f t="shared" si="128"/>
        <v>16874.287704999999</v>
      </c>
      <c r="AL75" s="6">
        <f t="shared" si="129"/>
        <v>20727.394022000004</v>
      </c>
      <c r="AM75" s="6">
        <f t="shared" si="130"/>
        <v>25980.765433999994</v>
      </c>
      <c r="AN75" s="6">
        <f t="shared" si="131"/>
        <v>33681.006623000001</v>
      </c>
      <c r="AO75" s="6">
        <f t="shared" si="132"/>
        <v>30071.321266000003</v>
      </c>
      <c r="AP75" s="6">
        <f t="shared" si="133"/>
        <v>34181.98034100001</v>
      </c>
      <c r="AQ75" s="6">
        <f t="shared" si="134"/>
        <v>44501.283856999995</v>
      </c>
      <c r="AR75" s="6">
        <f t="shared" si="135"/>
        <v>36517.892920999984</v>
      </c>
    </row>
    <row r="76" spans="1:44" s="6" customFormat="1" x14ac:dyDescent="0.25">
      <c r="A76" s="58" t="str">
        <f t="shared" si="115"/>
        <v>Textiles</v>
      </c>
      <c r="B76" s="57">
        <f>'[1]by prod'!B101</f>
        <v>177.904606</v>
      </c>
      <c r="C76" s="57">
        <f>'[1]by prod'!C101</f>
        <v>89.750071000000005</v>
      </c>
      <c r="D76" s="57">
        <f>'[1]by prod'!D101</f>
        <v>75.689863000000003</v>
      </c>
      <c r="E76" s="57">
        <f>'[1]by prod'!E101</f>
        <v>65.150830999999982</v>
      </c>
      <c r="F76" s="57">
        <f>'[1]by prod'!F101</f>
        <v>604.46957300000008</v>
      </c>
      <c r="G76" s="57">
        <f>'[1]by prod'!G101</f>
        <v>802.69994900000006</v>
      </c>
      <c r="H76" s="57">
        <f>'[1]by prod'!H101</f>
        <v>56.438468999999998</v>
      </c>
      <c r="I76" s="57">
        <f>'[1]by prod'!I101</f>
        <v>63.764355999999999</v>
      </c>
      <c r="J76" s="57">
        <f>'[1]by prod'!J101</f>
        <v>102.623498</v>
      </c>
      <c r="K76" s="57">
        <f>'[1]by prod'!K101</f>
        <v>71.953524999999985</v>
      </c>
      <c r="L76" s="57"/>
      <c r="M76" s="57">
        <f>'[1]by prod'!M101</f>
        <v>1932.4675069999998</v>
      </c>
      <c r="N76" s="57">
        <f>'[1]by prod'!N101</f>
        <v>1980.4663779999996</v>
      </c>
      <c r="O76" s="57">
        <f>'[1]by prod'!O101</f>
        <v>2169.3229409999999</v>
      </c>
      <c r="P76" s="57">
        <f>'[1]by prod'!P101</f>
        <v>2827.7992430000004</v>
      </c>
      <c r="Q76" s="57">
        <f>'[1]by prod'!Q101</f>
        <v>3307.5100670000002</v>
      </c>
      <c r="R76" s="57">
        <f>'[1]by prod'!R101</f>
        <v>4036.9630330000005</v>
      </c>
      <c r="S76" s="57">
        <f>'[1]by prod'!S101</f>
        <v>3592.5001249999996</v>
      </c>
      <c r="T76" s="57">
        <f>'[1]by prod'!T101</f>
        <v>4108.0286940000005</v>
      </c>
      <c r="U76" s="57">
        <f>'[1]by prod'!U101</f>
        <v>5460.9921750000003</v>
      </c>
      <c r="V76" s="57">
        <f>'[1]by prod'!V101</f>
        <v>5007.917778</v>
      </c>
      <c r="X76" s="6">
        <f t="shared" si="116"/>
        <v>-1754.5629009999998</v>
      </c>
      <c r="Y76" s="6">
        <f t="shared" si="117"/>
        <v>-1890.7163069999997</v>
      </c>
      <c r="Z76" s="6">
        <f t="shared" si="118"/>
        <v>-2093.6330779999998</v>
      </c>
      <c r="AA76" s="6">
        <f t="shared" si="119"/>
        <v>-2762.6484120000005</v>
      </c>
      <c r="AB76" s="6">
        <f t="shared" si="120"/>
        <v>-2703.0404939999999</v>
      </c>
      <c r="AC76" s="6">
        <f t="shared" si="121"/>
        <v>-3234.2630840000002</v>
      </c>
      <c r="AD76" s="6">
        <f t="shared" si="122"/>
        <v>-3536.0616559999994</v>
      </c>
      <c r="AE76" s="6">
        <f t="shared" si="123"/>
        <v>-4044.2643380000004</v>
      </c>
      <c r="AF76" s="6">
        <f t="shared" si="124"/>
        <v>-5358.3686770000004</v>
      </c>
      <c r="AG76" s="6">
        <f t="shared" si="125"/>
        <v>-4935.9642530000001</v>
      </c>
      <c r="AI76" s="6">
        <f t="shared" si="126"/>
        <v>2110.3721129999999</v>
      </c>
      <c r="AJ76" s="6">
        <f t="shared" si="127"/>
        <v>2070.2164489999996</v>
      </c>
      <c r="AK76" s="6">
        <f t="shared" si="128"/>
        <v>2245.012804</v>
      </c>
      <c r="AL76" s="6">
        <f t="shared" si="129"/>
        <v>2892.9500740000003</v>
      </c>
      <c r="AM76" s="6">
        <f t="shared" si="130"/>
        <v>3911.9796400000005</v>
      </c>
      <c r="AN76" s="6">
        <f t="shared" si="131"/>
        <v>4839.6629820000007</v>
      </c>
      <c r="AO76" s="6">
        <f t="shared" si="132"/>
        <v>3648.9385939999997</v>
      </c>
      <c r="AP76" s="6">
        <f t="shared" si="133"/>
        <v>4171.7930500000002</v>
      </c>
      <c r="AQ76" s="6">
        <f t="shared" si="134"/>
        <v>5563.6156730000002</v>
      </c>
      <c r="AR76" s="6">
        <f t="shared" si="135"/>
        <v>5079.8713029999999</v>
      </c>
    </row>
    <row r="77" spans="1:44" s="6" customFormat="1" x14ac:dyDescent="0.25">
      <c r="A77" s="58" t="str">
        <f t="shared" si="115"/>
        <v>Clothing</v>
      </c>
      <c r="B77" s="57">
        <f>'[1]by prod'!B114</f>
        <v>32.544447000000005</v>
      </c>
      <c r="C77" s="57">
        <f>'[1]by prod'!C114</f>
        <v>31.460581000000005</v>
      </c>
      <c r="D77" s="57">
        <f>'[1]by prod'!D114</f>
        <v>31.930581999999994</v>
      </c>
      <c r="E77" s="57">
        <f>'[1]by prod'!E114</f>
        <v>34.532326000000005</v>
      </c>
      <c r="F77" s="57">
        <f>'[1]by prod'!F114</f>
        <v>42.710408999999999</v>
      </c>
      <c r="G77" s="57">
        <f>'[1]by prod'!G114</f>
        <v>24.535582000000002</v>
      </c>
      <c r="H77" s="57">
        <f>'[1]by prod'!H114</f>
        <v>22.624063000000003</v>
      </c>
      <c r="I77" s="57">
        <f>'[1]by prod'!I114</f>
        <v>18.627016000000001</v>
      </c>
      <c r="J77" s="57">
        <f>'[1]by prod'!J114</f>
        <v>33.801178000000007</v>
      </c>
      <c r="K77" s="57">
        <f>'[1]by prod'!K114</f>
        <v>25.246909000000002</v>
      </c>
      <c r="L77" s="57"/>
      <c r="M77" s="57">
        <f>'[1]by prod'!M114</f>
        <v>418.70839600000005</v>
      </c>
      <c r="N77" s="57">
        <f>'[1]by prod'!N114</f>
        <v>358.27592400000003</v>
      </c>
      <c r="O77" s="57">
        <f>'[1]by prod'!O114</f>
        <v>364.31601799999993</v>
      </c>
      <c r="P77" s="57">
        <f>'[1]by prod'!P114</f>
        <v>359.39308099999994</v>
      </c>
      <c r="Q77" s="57">
        <f>'[1]by prod'!Q114</f>
        <v>1120.0900670000001</v>
      </c>
      <c r="R77" s="57">
        <f>'[1]by prod'!R114</f>
        <v>719.52037300000006</v>
      </c>
      <c r="S77" s="57">
        <f>'[1]by prod'!S114</f>
        <v>654.69457499999999</v>
      </c>
      <c r="T77" s="57">
        <f>'[1]by prod'!T114</f>
        <v>689.89426400000002</v>
      </c>
      <c r="U77" s="57">
        <f>'[1]by prod'!U114</f>
        <v>889.906295</v>
      </c>
      <c r="V77" s="57">
        <f>'[1]by prod'!V114</f>
        <v>1363.088972</v>
      </c>
      <c r="X77" s="6">
        <f t="shared" si="116"/>
        <v>-386.16394900000006</v>
      </c>
      <c r="Y77" s="6">
        <f t="shared" si="117"/>
        <v>-326.81534300000004</v>
      </c>
      <c r="Z77" s="6">
        <f t="shared" si="118"/>
        <v>-332.38543599999991</v>
      </c>
      <c r="AA77" s="6">
        <f t="shared" si="119"/>
        <v>-324.86075499999993</v>
      </c>
      <c r="AB77" s="6">
        <f t="shared" si="120"/>
        <v>-1077.3796580000001</v>
      </c>
      <c r="AC77" s="6">
        <f t="shared" si="121"/>
        <v>-694.98479100000009</v>
      </c>
      <c r="AD77" s="6">
        <f t="shared" si="122"/>
        <v>-632.07051200000001</v>
      </c>
      <c r="AE77" s="6">
        <f t="shared" si="123"/>
        <v>-671.267248</v>
      </c>
      <c r="AF77" s="6">
        <f t="shared" si="124"/>
        <v>-856.10511699999995</v>
      </c>
      <c r="AG77" s="6">
        <f t="shared" si="125"/>
        <v>-1337.8420630000001</v>
      </c>
      <c r="AI77" s="6">
        <f t="shared" si="126"/>
        <v>451.25284300000004</v>
      </c>
      <c r="AJ77" s="6">
        <f t="shared" si="127"/>
        <v>389.73650500000002</v>
      </c>
      <c r="AK77" s="6">
        <f t="shared" si="128"/>
        <v>396.24659999999994</v>
      </c>
      <c r="AL77" s="6">
        <f t="shared" si="129"/>
        <v>393.92540699999995</v>
      </c>
      <c r="AM77" s="6">
        <f t="shared" si="130"/>
        <v>1162.8004760000001</v>
      </c>
      <c r="AN77" s="6">
        <f t="shared" si="131"/>
        <v>744.05595500000004</v>
      </c>
      <c r="AO77" s="6">
        <f t="shared" si="132"/>
        <v>677.31863799999996</v>
      </c>
      <c r="AP77" s="6">
        <f t="shared" si="133"/>
        <v>708.52128000000005</v>
      </c>
      <c r="AQ77" s="6">
        <f t="shared" si="134"/>
        <v>923.70747300000005</v>
      </c>
      <c r="AR77" s="6">
        <f t="shared" si="135"/>
        <v>1388.335881</v>
      </c>
    </row>
    <row r="78" spans="1:44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</row>
    <row r="79" spans="1:44" x14ac:dyDescent="0.25">
      <c r="A79" s="56" t="str">
        <f>'[1]by prod'!A11</f>
        <v>IGAD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</row>
    <row r="80" spans="1:44" s="2" customFormat="1" x14ac:dyDescent="0.25">
      <c r="A80" s="61"/>
      <c r="B80" s="61" t="str">
        <f>B67</f>
        <v>Export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 t="str">
        <f>'[1]by prod'!M80</f>
        <v>Import</v>
      </c>
      <c r="N80" s="61"/>
      <c r="O80" s="61"/>
      <c r="P80" s="61"/>
      <c r="Q80" s="61"/>
      <c r="R80" s="61"/>
      <c r="S80" s="61"/>
      <c r="T80" s="61"/>
      <c r="U80" s="61"/>
      <c r="V80" s="61"/>
      <c r="X80" s="2" t="s">
        <v>3</v>
      </c>
      <c r="AI80" s="2" t="s">
        <v>4</v>
      </c>
    </row>
    <row r="81" spans="1:44" s="2" customFormat="1" x14ac:dyDescent="0.25">
      <c r="A81" s="61"/>
      <c r="B81" s="61">
        <f t="shared" ref="B81:V81" si="136">B68</f>
        <v>2003</v>
      </c>
      <c r="C81" s="61">
        <f t="shared" si="136"/>
        <v>2004</v>
      </c>
      <c r="D81" s="61">
        <f t="shared" si="136"/>
        <v>2005</v>
      </c>
      <c r="E81" s="61">
        <f t="shared" si="136"/>
        <v>2006</v>
      </c>
      <c r="F81" s="61">
        <f t="shared" si="136"/>
        <v>2007</v>
      </c>
      <c r="G81" s="61">
        <f t="shared" si="136"/>
        <v>2008</v>
      </c>
      <c r="H81" s="61">
        <f t="shared" si="136"/>
        <v>2009</v>
      </c>
      <c r="I81" s="61">
        <f t="shared" si="136"/>
        <v>2010</v>
      </c>
      <c r="J81" s="61">
        <f t="shared" si="136"/>
        <v>2011</v>
      </c>
      <c r="K81" s="61">
        <f t="shared" si="136"/>
        <v>2012</v>
      </c>
      <c r="L81" s="61"/>
      <c r="M81" s="61">
        <f t="shared" si="136"/>
        <v>2003</v>
      </c>
      <c r="N81" s="61">
        <f t="shared" si="136"/>
        <v>2004</v>
      </c>
      <c r="O81" s="61">
        <f t="shared" si="136"/>
        <v>2005</v>
      </c>
      <c r="P81" s="61">
        <f t="shared" si="136"/>
        <v>2006</v>
      </c>
      <c r="Q81" s="61">
        <f t="shared" si="136"/>
        <v>2007</v>
      </c>
      <c r="R81" s="61">
        <f t="shared" si="136"/>
        <v>2008</v>
      </c>
      <c r="S81" s="61">
        <f t="shared" si="136"/>
        <v>2009</v>
      </c>
      <c r="T81" s="61">
        <f t="shared" si="136"/>
        <v>2010</v>
      </c>
      <c r="U81" s="61">
        <f t="shared" si="136"/>
        <v>2011</v>
      </c>
      <c r="V81" s="61">
        <f t="shared" si="136"/>
        <v>2012</v>
      </c>
      <c r="X81" s="2">
        <f t="shared" ref="X81:AR81" si="137">B81</f>
        <v>2003</v>
      </c>
      <c r="Y81" s="2">
        <f t="shared" si="137"/>
        <v>2004</v>
      </c>
      <c r="Z81" s="2">
        <f t="shared" si="137"/>
        <v>2005</v>
      </c>
      <c r="AA81" s="2">
        <f t="shared" si="137"/>
        <v>2006</v>
      </c>
      <c r="AB81" s="2">
        <f t="shared" si="137"/>
        <v>2007</v>
      </c>
      <c r="AC81" s="2">
        <f t="shared" si="137"/>
        <v>2008</v>
      </c>
      <c r="AD81" s="2">
        <f t="shared" si="137"/>
        <v>2009</v>
      </c>
      <c r="AE81" s="2">
        <f t="shared" si="137"/>
        <v>2010</v>
      </c>
      <c r="AF81" s="2">
        <f t="shared" si="137"/>
        <v>2011</v>
      </c>
      <c r="AG81" s="2">
        <f t="shared" si="137"/>
        <v>2012</v>
      </c>
      <c r="AH81" s="2">
        <f t="shared" si="137"/>
        <v>0</v>
      </c>
      <c r="AI81" s="2">
        <f t="shared" si="137"/>
        <v>2003</v>
      </c>
      <c r="AJ81" s="2">
        <f t="shared" si="137"/>
        <v>2004</v>
      </c>
      <c r="AK81" s="2">
        <f t="shared" si="137"/>
        <v>2005</v>
      </c>
      <c r="AL81" s="2">
        <f t="shared" si="137"/>
        <v>2006</v>
      </c>
      <c r="AM81" s="2">
        <f t="shared" si="137"/>
        <v>2007</v>
      </c>
      <c r="AN81" s="2">
        <f t="shared" si="137"/>
        <v>2008</v>
      </c>
      <c r="AO81" s="2">
        <f t="shared" si="137"/>
        <v>2009</v>
      </c>
      <c r="AP81" s="2">
        <f t="shared" si="137"/>
        <v>2010</v>
      </c>
      <c r="AQ81" s="2">
        <f t="shared" si="137"/>
        <v>2011</v>
      </c>
      <c r="AR81" s="2">
        <f t="shared" si="137"/>
        <v>2012</v>
      </c>
    </row>
    <row r="82" spans="1:44" s="6" customFormat="1" x14ac:dyDescent="0.25">
      <c r="A82" s="58" t="str">
        <f t="shared" ref="A82:A90" si="138">A69</f>
        <v>Total Trade</v>
      </c>
      <c r="B82" s="57">
        <f>'[1]by prod'!B11</f>
        <v>6320.2945719999998</v>
      </c>
      <c r="C82" s="57">
        <f>'[1]by prod'!C11</f>
        <v>8133.9285140000002</v>
      </c>
      <c r="D82" s="57">
        <f>'[1]by prod'!D11</f>
        <v>10301.106392</v>
      </c>
      <c r="E82" s="57">
        <f>'[1]by prod'!E11</f>
        <v>11694.099947000002</v>
      </c>
      <c r="F82" s="57">
        <f>'[1]by prod'!F11</f>
        <v>14860.178128</v>
      </c>
      <c r="G82" s="57">
        <f>'[1]by prod'!G11</f>
        <v>21191.784383999999</v>
      </c>
      <c r="H82" s="57">
        <f>'[1]by prod'!H11</f>
        <v>15337.636950000002</v>
      </c>
      <c r="I82" s="57">
        <f>'[1]by prod'!I11</f>
        <v>18247.85644</v>
      </c>
      <c r="J82" s="57">
        <f>'[1]by prod'!J11</f>
        <v>22707.489089000002</v>
      </c>
      <c r="K82" s="57">
        <f>'[1]by prod'!K11</f>
        <v>22896.156021000003</v>
      </c>
      <c r="L82" s="57"/>
      <c r="M82" s="57">
        <f>'[1]by prod'!M11</f>
        <v>9613.3900420000009</v>
      </c>
      <c r="N82" s="57">
        <f>'[1]by prod'!N11</f>
        <v>11516.180648999998</v>
      </c>
      <c r="O82" s="57">
        <f>'[1]by prod'!O11</f>
        <v>16631.231963000002</v>
      </c>
      <c r="P82" s="57">
        <f>'[1]by prod'!P11</f>
        <v>20052.392163</v>
      </c>
      <c r="Q82" s="57">
        <f>'[1]by prod'!Q11</f>
        <v>22280.291989999998</v>
      </c>
      <c r="R82" s="57">
        <f>'[1]by prod'!R11</f>
        <v>25538.227806999999</v>
      </c>
      <c r="S82" s="57">
        <f>'[1]by prod'!S11</f>
        <v>24468.691358</v>
      </c>
      <c r="T82" s="57">
        <f>'[1]by prod'!T11</f>
        <v>27898.167590000001</v>
      </c>
      <c r="U82" s="57">
        <f>'[1]by prod'!U11</f>
        <v>30653.333479999998</v>
      </c>
      <c r="V82" s="57">
        <f>'[1]by prod'!V11</f>
        <v>35588.324256</v>
      </c>
      <c r="X82" s="6">
        <f t="shared" ref="X82:X90" si="139">B82-M82</f>
        <v>-3293.0954700000011</v>
      </c>
      <c r="Y82" s="6">
        <f t="shared" ref="Y82:Y90" si="140">C82-N82</f>
        <v>-3382.2521349999979</v>
      </c>
      <c r="Z82" s="6">
        <f t="shared" ref="Z82:Z90" si="141">D82-O82</f>
        <v>-6330.1255710000023</v>
      </c>
      <c r="AA82" s="6">
        <f t="shared" ref="AA82:AA90" si="142">E82-P82</f>
        <v>-8358.292215999998</v>
      </c>
      <c r="AB82" s="6">
        <f t="shared" ref="AB82:AB90" si="143">F82-Q82</f>
        <v>-7420.1138619999983</v>
      </c>
      <c r="AC82" s="6">
        <f t="shared" ref="AC82:AC90" si="144">G82-R82</f>
        <v>-4346.4434230000006</v>
      </c>
      <c r="AD82" s="6">
        <f t="shared" ref="AD82:AD90" si="145">H82-S82</f>
        <v>-9131.0544079999981</v>
      </c>
      <c r="AE82" s="6">
        <f t="shared" ref="AE82:AE90" si="146">I82-T82</f>
        <v>-9650.3111500000014</v>
      </c>
      <c r="AF82" s="6">
        <f t="shared" ref="AF82:AF90" si="147">J82-U82</f>
        <v>-7945.8443909999951</v>
      </c>
      <c r="AG82" s="6">
        <f t="shared" ref="AG82:AG90" si="148">K82-V82</f>
        <v>-12692.168234999997</v>
      </c>
      <c r="AI82" s="6">
        <f t="shared" ref="AI82:AI90" si="149">M82+B82</f>
        <v>15933.684614000002</v>
      </c>
      <c r="AJ82" s="6">
        <f t="shared" ref="AJ82:AJ90" si="150">N82+C82</f>
        <v>19650.109162999997</v>
      </c>
      <c r="AK82" s="6">
        <f t="shared" ref="AK82:AK90" si="151">O82+D82</f>
        <v>26932.338355</v>
      </c>
      <c r="AL82" s="6">
        <f t="shared" ref="AL82:AL90" si="152">P82+E82</f>
        <v>31746.492110000003</v>
      </c>
      <c r="AM82" s="6">
        <f t="shared" ref="AM82:AM90" si="153">Q82+F82</f>
        <v>37140.470117999997</v>
      </c>
      <c r="AN82" s="6">
        <f t="shared" ref="AN82:AN90" si="154">R82+G82</f>
        <v>46730.012191000002</v>
      </c>
      <c r="AO82" s="6">
        <f t="shared" ref="AO82:AO90" si="155">S82+H82</f>
        <v>39806.328308000004</v>
      </c>
      <c r="AP82" s="6">
        <f t="shared" ref="AP82:AP90" si="156">T82+I82</f>
        <v>46146.02403</v>
      </c>
      <c r="AQ82" s="6">
        <f t="shared" ref="AQ82:AQ90" si="157">U82+J82</f>
        <v>53360.822568999996</v>
      </c>
      <c r="AR82" s="6">
        <f t="shared" ref="AR82:AR90" si="158">V82+K82</f>
        <v>58484.480277000002</v>
      </c>
    </row>
    <row r="83" spans="1:44" s="6" customFormat="1" x14ac:dyDescent="0.25">
      <c r="A83" s="58" t="str">
        <f t="shared" si="138"/>
        <v>Agricultural products</v>
      </c>
      <c r="B83" s="57">
        <f>'[1]by prod'!B24</f>
        <v>2914.4150280000003</v>
      </c>
      <c r="C83" s="57">
        <f>'[1]by prod'!C24</f>
        <v>3347.2396940000003</v>
      </c>
      <c r="D83" s="57">
        <f>'[1]by prod'!D24</f>
        <v>3725.6519119999998</v>
      </c>
      <c r="E83" s="57">
        <f>'[1]by prod'!E24</f>
        <v>4046.7260320000005</v>
      </c>
      <c r="F83" s="57">
        <f>'[1]by prod'!F24</f>
        <v>4540.6645670000007</v>
      </c>
      <c r="G83" s="57">
        <f>'[1]by prod'!G24</f>
        <v>5617.3561040000004</v>
      </c>
      <c r="H83" s="57">
        <f>'[1]by prod'!H24</f>
        <v>5338.2960390000007</v>
      </c>
      <c r="I83" s="57">
        <f>'[1]by prod'!I24</f>
        <v>5938.0408219999999</v>
      </c>
      <c r="J83" s="57">
        <f>'[1]by prod'!J24</f>
        <v>6975.4816920000003</v>
      </c>
      <c r="K83" s="57">
        <f>'[1]by prod'!K24</f>
        <v>6997.5575910000007</v>
      </c>
      <c r="L83" s="57"/>
      <c r="M83" s="57">
        <f>'[1]by prod'!M24</f>
        <v>1689.5163770000001</v>
      </c>
      <c r="N83" s="57">
        <f>'[1]by prod'!N24</f>
        <v>1824.7813469999999</v>
      </c>
      <c r="O83" s="57">
        <f>'[1]by prod'!O24</f>
        <v>2146.67137</v>
      </c>
      <c r="P83" s="57">
        <f>'[1]by prod'!P24</f>
        <v>2801.4067769999997</v>
      </c>
      <c r="Q83" s="57">
        <f>'[1]by prod'!Q24</f>
        <v>3241.5833860000002</v>
      </c>
      <c r="R83" s="57">
        <f>'[1]by prod'!R24</f>
        <v>4471.9098919999997</v>
      </c>
      <c r="S83" s="57">
        <f>'[1]by prod'!S24</f>
        <v>4598.1462160000001</v>
      </c>
      <c r="T83" s="57">
        <f>'[1]by prod'!T24</f>
        <v>5287.285022</v>
      </c>
      <c r="U83" s="57">
        <f>'[1]by prod'!U24</f>
        <v>6477.8066870000002</v>
      </c>
      <c r="V83" s="57">
        <f>'[1]by prod'!V24</f>
        <v>6332.2905920000003</v>
      </c>
      <c r="X83" s="6">
        <f t="shared" si="139"/>
        <v>1224.8986510000002</v>
      </c>
      <c r="Y83" s="6">
        <f t="shared" si="140"/>
        <v>1522.4583470000005</v>
      </c>
      <c r="Z83" s="6">
        <f t="shared" si="141"/>
        <v>1578.9805419999998</v>
      </c>
      <c r="AA83" s="6">
        <f t="shared" si="142"/>
        <v>1245.3192550000008</v>
      </c>
      <c r="AB83" s="6">
        <f t="shared" si="143"/>
        <v>1299.0811810000005</v>
      </c>
      <c r="AC83" s="6">
        <f t="shared" si="144"/>
        <v>1145.4462120000007</v>
      </c>
      <c r="AD83" s="6">
        <f t="shared" si="145"/>
        <v>740.14982300000065</v>
      </c>
      <c r="AE83" s="6">
        <f t="shared" si="146"/>
        <v>650.75579999999991</v>
      </c>
      <c r="AF83" s="6">
        <f t="shared" si="147"/>
        <v>497.67500500000006</v>
      </c>
      <c r="AG83" s="6">
        <f t="shared" si="148"/>
        <v>665.2669990000004</v>
      </c>
      <c r="AI83" s="6">
        <f t="shared" si="149"/>
        <v>4603.9314050000003</v>
      </c>
      <c r="AJ83" s="6">
        <f t="shared" si="150"/>
        <v>5172.021041</v>
      </c>
      <c r="AK83" s="6">
        <f t="shared" si="151"/>
        <v>5872.3232819999994</v>
      </c>
      <c r="AL83" s="6">
        <f t="shared" si="152"/>
        <v>6848.1328090000006</v>
      </c>
      <c r="AM83" s="6">
        <f t="shared" si="153"/>
        <v>7782.247953000001</v>
      </c>
      <c r="AN83" s="6">
        <f t="shared" si="154"/>
        <v>10089.265996</v>
      </c>
      <c r="AO83" s="6">
        <f t="shared" si="155"/>
        <v>9936.4422550000018</v>
      </c>
      <c r="AP83" s="6">
        <f t="shared" si="156"/>
        <v>11225.325843999999</v>
      </c>
      <c r="AQ83" s="6">
        <f t="shared" si="157"/>
        <v>13453.288379000001</v>
      </c>
      <c r="AR83" s="6">
        <f t="shared" si="158"/>
        <v>13329.848183000002</v>
      </c>
    </row>
    <row r="84" spans="1:44" s="6" customFormat="1" x14ac:dyDescent="0.25">
      <c r="A84" s="58" t="str">
        <f t="shared" si="138"/>
        <v>Food</v>
      </c>
      <c r="B84" s="57">
        <f>'[1]by prod'!B37</f>
        <v>2228.6453020000004</v>
      </c>
      <c r="C84" s="57">
        <f>'[1]by prod'!C37</f>
        <v>2538.7364469999998</v>
      </c>
      <c r="D84" s="57">
        <f>'[1]by prod'!D37</f>
        <v>2822.0032470000001</v>
      </c>
      <c r="E84" s="57">
        <f>'[1]by prod'!E37</f>
        <v>3134.2495900000004</v>
      </c>
      <c r="F84" s="57">
        <f>'[1]by prod'!F37</f>
        <v>3481.7278420000002</v>
      </c>
      <c r="G84" s="57">
        <f>'[1]by prod'!G37</f>
        <v>4338.7347949999994</v>
      </c>
      <c r="H84" s="57">
        <f>'[1]by prod'!H37</f>
        <v>4192.4362270000001</v>
      </c>
      <c r="I84" s="57">
        <f>'[1]by prod'!I37</f>
        <v>4762.9841639999995</v>
      </c>
      <c r="J84" s="57">
        <f>'[1]by prod'!J37</f>
        <v>5598.1519230000004</v>
      </c>
      <c r="K84" s="57">
        <f>'[1]by prod'!K37</f>
        <v>5619.8330249999999</v>
      </c>
      <c r="L84" s="57"/>
      <c r="M84" s="57">
        <f>'[1]by prod'!M37</f>
        <v>1430.5262710000002</v>
      </c>
      <c r="N84" s="57">
        <f>'[1]by prod'!N37</f>
        <v>1621.8771719999997</v>
      </c>
      <c r="O84" s="57">
        <f>'[1]by prod'!O37</f>
        <v>1879.8025719999998</v>
      </c>
      <c r="P84" s="57">
        <f>'[1]by prod'!P37</f>
        <v>2469.2956239999999</v>
      </c>
      <c r="Q84" s="57">
        <f>'[1]by prod'!Q37</f>
        <v>2826.7677049999998</v>
      </c>
      <c r="R84" s="57">
        <f>'[1]by prod'!R37</f>
        <v>4077.596669</v>
      </c>
      <c r="S84" s="57">
        <f>'[1]by prod'!S37</f>
        <v>4268.6726189999999</v>
      </c>
      <c r="T84" s="57">
        <f>'[1]by prod'!T37</f>
        <v>4929.7533940000003</v>
      </c>
      <c r="U84" s="57">
        <f>'[1]by prod'!U37</f>
        <v>6142.4596629999996</v>
      </c>
      <c r="V84" s="57">
        <f>'[1]by prod'!V37</f>
        <v>5973.6709410000003</v>
      </c>
      <c r="X84" s="6">
        <f t="shared" si="139"/>
        <v>798.11903100000018</v>
      </c>
      <c r="Y84" s="6">
        <f t="shared" si="140"/>
        <v>916.85927500000003</v>
      </c>
      <c r="Z84" s="6">
        <f t="shared" si="141"/>
        <v>942.20067500000027</v>
      </c>
      <c r="AA84" s="6">
        <f t="shared" si="142"/>
        <v>664.95396600000049</v>
      </c>
      <c r="AB84" s="6">
        <f t="shared" si="143"/>
        <v>654.96013700000049</v>
      </c>
      <c r="AC84" s="6">
        <f t="shared" si="144"/>
        <v>261.13812599999937</v>
      </c>
      <c r="AD84" s="6">
        <f t="shared" si="145"/>
        <v>-76.236391999999796</v>
      </c>
      <c r="AE84" s="6">
        <f t="shared" si="146"/>
        <v>-166.76923000000079</v>
      </c>
      <c r="AF84" s="6">
        <f t="shared" si="147"/>
        <v>-544.30773999999928</v>
      </c>
      <c r="AG84" s="6">
        <f t="shared" si="148"/>
        <v>-353.8379160000004</v>
      </c>
      <c r="AI84" s="6">
        <f t="shared" si="149"/>
        <v>3659.1715730000005</v>
      </c>
      <c r="AJ84" s="6">
        <f t="shared" si="150"/>
        <v>4160.6136189999997</v>
      </c>
      <c r="AK84" s="6">
        <f t="shared" si="151"/>
        <v>4701.8058190000002</v>
      </c>
      <c r="AL84" s="6">
        <f t="shared" si="152"/>
        <v>5603.5452139999998</v>
      </c>
      <c r="AM84" s="6">
        <f t="shared" si="153"/>
        <v>6308.4955470000004</v>
      </c>
      <c r="AN84" s="6">
        <f t="shared" si="154"/>
        <v>8416.331463999999</v>
      </c>
      <c r="AO84" s="6">
        <f t="shared" si="155"/>
        <v>8461.1088459999992</v>
      </c>
      <c r="AP84" s="6">
        <f t="shared" si="156"/>
        <v>9692.7375580000007</v>
      </c>
      <c r="AQ84" s="6">
        <f t="shared" si="157"/>
        <v>11740.611585999999</v>
      </c>
      <c r="AR84" s="6">
        <f t="shared" si="158"/>
        <v>11593.503966</v>
      </c>
    </row>
    <row r="85" spans="1:44" s="6" customFormat="1" x14ac:dyDescent="0.25">
      <c r="A85" s="58" t="str">
        <f t="shared" si="138"/>
        <v>Fuels and Minerals</v>
      </c>
      <c r="B85" s="57">
        <f>'[1]by prod'!B50</f>
        <v>2413.8040310000001</v>
      </c>
      <c r="C85" s="57">
        <f>'[1]by prod'!C50</f>
        <v>3588.7880540000001</v>
      </c>
      <c r="D85" s="57">
        <f>'[1]by prod'!D50</f>
        <v>5143.4166800000003</v>
      </c>
      <c r="E85" s="57">
        <f>'[1]by prod'!E50</f>
        <v>5764.7550860000001</v>
      </c>
      <c r="F85" s="57">
        <f>'[1]by prod'!F50</f>
        <v>8271.879218</v>
      </c>
      <c r="G85" s="57">
        <f>'[1]by prod'!G50</f>
        <v>12648.610871999999</v>
      </c>
      <c r="H85" s="57">
        <f>'[1]by prod'!H50</f>
        <v>7343.7300160000004</v>
      </c>
      <c r="I85" s="57">
        <f>'[1]by prod'!I50</f>
        <v>9042.3731260000004</v>
      </c>
      <c r="J85" s="57">
        <f>'[1]by prod'!J50</f>
        <v>13172.853420000001</v>
      </c>
      <c r="K85" s="57">
        <f>'[1]by prod'!K50</f>
        <v>13020.204933000001</v>
      </c>
      <c r="L85" s="57"/>
      <c r="M85" s="57">
        <f>'[1]by prod'!M50</f>
        <v>1018.959292</v>
      </c>
      <c r="N85" s="57">
        <f>'[1]by prod'!N50</f>
        <v>441.02236500000004</v>
      </c>
      <c r="O85" s="57">
        <f>'[1]by prod'!O50</f>
        <v>1984.9499069999999</v>
      </c>
      <c r="P85" s="57">
        <f>'[1]by prod'!P50</f>
        <v>3057.3309940000004</v>
      </c>
      <c r="Q85" s="57">
        <f>'[1]by prod'!Q50</f>
        <v>2687.9992429999998</v>
      </c>
      <c r="R85" s="57">
        <f>'[1]by prod'!R50</f>
        <v>1878.4917529999998</v>
      </c>
      <c r="S85" s="57">
        <f>'[1]by prod'!S50</f>
        <v>1489.5361309999998</v>
      </c>
      <c r="T85" s="57">
        <f>'[1]by prod'!T50</f>
        <v>2339.0808360000001</v>
      </c>
      <c r="U85" s="57">
        <f>'[1]by prod'!U50</f>
        <v>1564.7564050000001</v>
      </c>
      <c r="V85" s="57">
        <f>'[1]by prod'!V50</f>
        <v>3378.810097</v>
      </c>
      <c r="X85" s="6">
        <f t="shared" si="139"/>
        <v>1394.8447390000001</v>
      </c>
      <c r="Y85" s="6">
        <f t="shared" si="140"/>
        <v>3147.7656889999998</v>
      </c>
      <c r="Z85" s="6">
        <f t="shared" si="141"/>
        <v>3158.4667730000001</v>
      </c>
      <c r="AA85" s="6">
        <f t="shared" si="142"/>
        <v>2707.4240919999997</v>
      </c>
      <c r="AB85" s="6">
        <f t="shared" si="143"/>
        <v>5583.8799749999998</v>
      </c>
      <c r="AC85" s="6">
        <f t="shared" si="144"/>
        <v>10770.119118999999</v>
      </c>
      <c r="AD85" s="6">
        <f t="shared" si="145"/>
        <v>5854.1938850000006</v>
      </c>
      <c r="AE85" s="6">
        <f t="shared" si="146"/>
        <v>6703.2922900000003</v>
      </c>
      <c r="AF85" s="6">
        <f t="shared" si="147"/>
        <v>11608.097015000001</v>
      </c>
      <c r="AG85" s="6">
        <f t="shared" si="148"/>
        <v>9641.3948360000013</v>
      </c>
      <c r="AI85" s="6">
        <f t="shared" si="149"/>
        <v>3432.7633230000001</v>
      </c>
      <c r="AJ85" s="6">
        <f t="shared" si="150"/>
        <v>4029.8104190000004</v>
      </c>
      <c r="AK85" s="6">
        <f t="shared" si="151"/>
        <v>7128.3665870000004</v>
      </c>
      <c r="AL85" s="6">
        <f t="shared" si="152"/>
        <v>8822.0860800000009</v>
      </c>
      <c r="AM85" s="6">
        <f t="shared" si="153"/>
        <v>10959.878461</v>
      </c>
      <c r="AN85" s="6">
        <f t="shared" si="154"/>
        <v>14527.102625</v>
      </c>
      <c r="AO85" s="6">
        <f t="shared" si="155"/>
        <v>8833.2661470000003</v>
      </c>
      <c r="AP85" s="6">
        <f t="shared" si="156"/>
        <v>11381.453962</v>
      </c>
      <c r="AQ85" s="6">
        <f t="shared" si="157"/>
        <v>14737.609825000001</v>
      </c>
      <c r="AR85" s="6">
        <f t="shared" si="158"/>
        <v>16399.015030000002</v>
      </c>
    </row>
    <row r="86" spans="1:44" s="6" customFormat="1" x14ac:dyDescent="0.25">
      <c r="A86" s="58" t="str">
        <f t="shared" si="138"/>
        <v>Fuels</v>
      </c>
      <c r="B86" s="57">
        <f>'[1]by prod'!B63</f>
        <v>2328.3634419999998</v>
      </c>
      <c r="C86" s="57">
        <f>'[1]by prod'!C63</f>
        <v>3481.4112139999997</v>
      </c>
      <c r="D86" s="57">
        <f>'[1]by prod'!D63</f>
        <v>4972.7060429999992</v>
      </c>
      <c r="E86" s="57">
        <f>'[1]by prod'!E63</f>
        <v>5550.0357969999995</v>
      </c>
      <c r="F86" s="57">
        <f>'[1]by prod'!F63</f>
        <v>8001.2513529999997</v>
      </c>
      <c r="G86" s="57">
        <f>'[1]by prod'!G63</f>
        <v>12315.442243</v>
      </c>
      <c r="H86" s="57">
        <f>'[1]by prod'!H63</f>
        <v>7189.9097739999997</v>
      </c>
      <c r="I86" s="57">
        <f>'[1]by prod'!I63</f>
        <v>8826.677377</v>
      </c>
      <c r="J86" s="57">
        <f>'[1]by prod'!J63</f>
        <v>12866.490527</v>
      </c>
      <c r="K86" s="57">
        <f>'[1]by prod'!K63</f>
        <v>12719.886833</v>
      </c>
      <c r="L86" s="57"/>
      <c r="M86" s="57">
        <f>'[1]by prod'!M63</f>
        <v>909.31535599999995</v>
      </c>
      <c r="N86" s="57">
        <f>'[1]by prod'!N63</f>
        <v>270.31163099999998</v>
      </c>
      <c r="O86" s="57">
        <f>'[1]by prod'!O63</f>
        <v>1809.5397470000003</v>
      </c>
      <c r="P86" s="57">
        <f>'[1]by prod'!P63</f>
        <v>2803.4397649999996</v>
      </c>
      <c r="Q86" s="57">
        <f>'[1]by prod'!Q63</f>
        <v>2348.5331149999997</v>
      </c>
      <c r="R86" s="57">
        <f>'[1]by prod'!R63</f>
        <v>1589.1724370000002</v>
      </c>
      <c r="S86" s="57">
        <f>'[1]by prod'!S63</f>
        <v>1170.6838970000001</v>
      </c>
      <c r="T86" s="57">
        <f>'[1]by prod'!T63</f>
        <v>2050.0331300000003</v>
      </c>
      <c r="U86" s="57">
        <f>'[1]by prod'!U63</f>
        <v>1251.5694239999998</v>
      </c>
      <c r="V86" s="57">
        <f>'[1]by prod'!V63</f>
        <v>3089.9935809999997</v>
      </c>
      <c r="X86" s="6">
        <f t="shared" si="139"/>
        <v>1419.0480859999998</v>
      </c>
      <c r="Y86" s="6">
        <f t="shared" si="140"/>
        <v>3211.0995829999997</v>
      </c>
      <c r="Z86" s="6">
        <f t="shared" si="141"/>
        <v>3163.166295999999</v>
      </c>
      <c r="AA86" s="6">
        <f t="shared" si="142"/>
        <v>2746.5960319999999</v>
      </c>
      <c r="AB86" s="6">
        <f t="shared" si="143"/>
        <v>5652.7182379999995</v>
      </c>
      <c r="AC86" s="6">
        <f t="shared" si="144"/>
        <v>10726.269806</v>
      </c>
      <c r="AD86" s="6">
        <f t="shared" si="145"/>
        <v>6019.2258769999999</v>
      </c>
      <c r="AE86" s="6">
        <f t="shared" si="146"/>
        <v>6776.6442470000002</v>
      </c>
      <c r="AF86" s="6">
        <f t="shared" si="147"/>
        <v>11614.921103000001</v>
      </c>
      <c r="AG86" s="6">
        <f t="shared" si="148"/>
        <v>9629.8932520000017</v>
      </c>
      <c r="AI86" s="6">
        <f t="shared" si="149"/>
        <v>3237.6787979999999</v>
      </c>
      <c r="AJ86" s="6">
        <f t="shared" si="150"/>
        <v>3751.7228449999998</v>
      </c>
      <c r="AK86" s="6">
        <f t="shared" si="151"/>
        <v>6782.245789999999</v>
      </c>
      <c r="AL86" s="6">
        <f t="shared" si="152"/>
        <v>8353.4755619999996</v>
      </c>
      <c r="AM86" s="6">
        <f t="shared" si="153"/>
        <v>10349.784468</v>
      </c>
      <c r="AN86" s="6">
        <f t="shared" si="154"/>
        <v>13904.614679999999</v>
      </c>
      <c r="AO86" s="6">
        <f t="shared" si="155"/>
        <v>8360.5936710000005</v>
      </c>
      <c r="AP86" s="6">
        <f t="shared" si="156"/>
        <v>10876.710507</v>
      </c>
      <c r="AQ86" s="6">
        <f t="shared" si="157"/>
        <v>14118.059950999999</v>
      </c>
      <c r="AR86" s="6">
        <f t="shared" si="158"/>
        <v>15809.880413999999</v>
      </c>
    </row>
    <row r="87" spans="1:44" s="6" customFormat="1" x14ac:dyDescent="0.25">
      <c r="A87" s="58" t="str">
        <f t="shared" si="138"/>
        <v>Manifactures</v>
      </c>
      <c r="B87" s="57">
        <f>'[1]by prod'!B76</f>
        <v>876.70809399999996</v>
      </c>
      <c r="C87" s="57">
        <f>'[1]by prod'!C76</f>
        <v>983.02254900000003</v>
      </c>
      <c r="D87" s="57">
        <f>'[1]by prod'!D76</f>
        <v>1153.1803149999998</v>
      </c>
      <c r="E87" s="57">
        <f>'[1]by prod'!E76</f>
        <v>1413.9135479999998</v>
      </c>
      <c r="F87" s="57">
        <f>'[1]by prod'!F76</f>
        <v>1478.2991399999999</v>
      </c>
      <c r="G87" s="57">
        <f>'[1]by prod'!G76</f>
        <v>2121.2919330000004</v>
      </c>
      <c r="H87" s="57">
        <f>'[1]by prod'!H76</f>
        <v>1621.1217380000003</v>
      </c>
      <c r="I87" s="57">
        <f>'[1]by prod'!I76</f>
        <v>1462.6700890000002</v>
      </c>
      <c r="J87" s="57">
        <f>'[1]by prod'!J76</f>
        <v>2053.8510300000003</v>
      </c>
      <c r="K87" s="57">
        <f>'[1]by prod'!K76</f>
        <v>2266.387373</v>
      </c>
      <c r="L87" s="57"/>
      <c r="M87" s="57">
        <f>'[1]by prod'!M76</f>
        <v>6490.745954</v>
      </c>
      <c r="N87" s="57">
        <f>'[1]by prod'!N76</f>
        <v>8587.0579119999984</v>
      </c>
      <c r="O87" s="57">
        <f>'[1]by prod'!O76</f>
        <v>11899.561048</v>
      </c>
      <c r="P87" s="57">
        <f>'[1]by prod'!P76</f>
        <v>13566.923863</v>
      </c>
      <c r="Q87" s="57">
        <f>'[1]by prod'!Q76</f>
        <v>15737.817734999999</v>
      </c>
      <c r="R87" s="57">
        <f>'[1]by prod'!R76</f>
        <v>18581.959060999998</v>
      </c>
      <c r="S87" s="57">
        <f>'[1]by prod'!S76</f>
        <v>17605.245370999997</v>
      </c>
      <c r="T87" s="57">
        <f>'[1]by prod'!T76</f>
        <v>19181.058960999999</v>
      </c>
      <c r="U87" s="57">
        <f>'[1]by prod'!U76</f>
        <v>21391.922315</v>
      </c>
      <c r="V87" s="57">
        <f>'[1]by prod'!V76</f>
        <v>24102.891842000001</v>
      </c>
      <c r="X87" s="6">
        <f t="shared" si="139"/>
        <v>-5614.0378600000004</v>
      </c>
      <c r="Y87" s="6">
        <f t="shared" si="140"/>
        <v>-7604.0353629999981</v>
      </c>
      <c r="Z87" s="6">
        <f t="shared" si="141"/>
        <v>-10746.380733</v>
      </c>
      <c r="AA87" s="6">
        <f t="shared" si="142"/>
        <v>-12153.010315</v>
      </c>
      <c r="AB87" s="6">
        <f t="shared" si="143"/>
        <v>-14259.518595</v>
      </c>
      <c r="AC87" s="6">
        <f t="shared" si="144"/>
        <v>-16460.667127999997</v>
      </c>
      <c r="AD87" s="6">
        <f t="shared" si="145"/>
        <v>-15984.123632999997</v>
      </c>
      <c r="AE87" s="6">
        <f t="shared" si="146"/>
        <v>-17718.388872</v>
      </c>
      <c r="AF87" s="6">
        <f t="shared" si="147"/>
        <v>-19338.071284999998</v>
      </c>
      <c r="AG87" s="6">
        <f t="shared" si="148"/>
        <v>-21836.504469</v>
      </c>
      <c r="AI87" s="6">
        <f t="shared" si="149"/>
        <v>7367.4540479999996</v>
      </c>
      <c r="AJ87" s="6">
        <f t="shared" si="150"/>
        <v>9570.0804609999977</v>
      </c>
      <c r="AK87" s="6">
        <f t="shared" si="151"/>
        <v>13052.741362999999</v>
      </c>
      <c r="AL87" s="6">
        <f t="shared" si="152"/>
        <v>14980.837411</v>
      </c>
      <c r="AM87" s="6">
        <f t="shared" si="153"/>
        <v>17216.116875</v>
      </c>
      <c r="AN87" s="6">
        <f t="shared" si="154"/>
        <v>20703.250993999998</v>
      </c>
      <c r="AO87" s="6">
        <f t="shared" si="155"/>
        <v>19226.367108999999</v>
      </c>
      <c r="AP87" s="6">
        <f t="shared" si="156"/>
        <v>20643.729049999998</v>
      </c>
      <c r="AQ87" s="6">
        <f t="shared" si="157"/>
        <v>23445.773345000001</v>
      </c>
      <c r="AR87" s="6">
        <f t="shared" si="158"/>
        <v>26369.279215000002</v>
      </c>
    </row>
    <row r="88" spans="1:44" s="6" customFormat="1" x14ac:dyDescent="0.25">
      <c r="A88" s="58" t="str">
        <f t="shared" si="138"/>
        <v>Machinery and transport equipment</v>
      </c>
      <c r="B88" s="57">
        <f>'[1]by prod'!B89</f>
        <v>141.14002399999998</v>
      </c>
      <c r="C88" s="57">
        <f>'[1]by prod'!C89</f>
        <v>146.66156599999999</v>
      </c>
      <c r="D88" s="57">
        <f>'[1]by prod'!D89</f>
        <v>179.32665799999998</v>
      </c>
      <c r="E88" s="57">
        <f>'[1]by prod'!E89</f>
        <v>280.55573900000002</v>
      </c>
      <c r="F88" s="57">
        <f>'[1]by prod'!F89</f>
        <v>232.81465599999999</v>
      </c>
      <c r="G88" s="57">
        <f>'[1]by prod'!G89</f>
        <v>546.47467099999994</v>
      </c>
      <c r="H88" s="57">
        <f>'[1]by prod'!H89</f>
        <v>363.04985099999999</v>
      </c>
      <c r="I88" s="57">
        <f>'[1]by prod'!I89</f>
        <v>260.20446399999997</v>
      </c>
      <c r="J88" s="57">
        <f>'[1]by prod'!J89</f>
        <v>303.61384600000002</v>
      </c>
      <c r="K88" s="57">
        <f>'[1]by prod'!K89</f>
        <v>534.39952100000005</v>
      </c>
      <c r="L88" s="57"/>
      <c r="M88" s="57">
        <f>'[1]by prod'!M89</f>
        <v>2946.2429119999997</v>
      </c>
      <c r="N88" s="57">
        <f>'[1]by prod'!N89</f>
        <v>3969.7082009999995</v>
      </c>
      <c r="O88" s="57">
        <f>'[1]by prod'!O89</f>
        <v>5879.4345529999991</v>
      </c>
      <c r="P88" s="57">
        <f>'[1]by prod'!P89</f>
        <v>6637.6698320000005</v>
      </c>
      <c r="Q88" s="57">
        <f>'[1]by prod'!Q89</f>
        <v>7305.2469029999993</v>
      </c>
      <c r="R88" s="57">
        <f>'[1]by prod'!R89</f>
        <v>8541.5998320000017</v>
      </c>
      <c r="S88" s="57">
        <f>'[1]by prod'!S89</f>
        <v>7604.0599010000005</v>
      </c>
      <c r="T88" s="57">
        <f>'[1]by prod'!T89</f>
        <v>8353.5290569999997</v>
      </c>
      <c r="U88" s="57">
        <f>'[1]by prod'!U89</f>
        <v>9136.9101529999989</v>
      </c>
      <c r="V88" s="57">
        <f>'[1]by prod'!V89</f>
        <v>10405.481699</v>
      </c>
      <c r="X88" s="6">
        <f t="shared" si="139"/>
        <v>-2805.1028879999999</v>
      </c>
      <c r="Y88" s="6">
        <f t="shared" si="140"/>
        <v>-3823.0466349999997</v>
      </c>
      <c r="Z88" s="6">
        <f t="shared" si="141"/>
        <v>-5700.1078949999992</v>
      </c>
      <c r="AA88" s="6">
        <f t="shared" si="142"/>
        <v>-6357.1140930000001</v>
      </c>
      <c r="AB88" s="6">
        <f t="shared" si="143"/>
        <v>-7072.4322469999997</v>
      </c>
      <c r="AC88" s="6">
        <f t="shared" si="144"/>
        <v>-7995.1251610000018</v>
      </c>
      <c r="AD88" s="6">
        <f t="shared" si="145"/>
        <v>-7241.0100500000008</v>
      </c>
      <c r="AE88" s="6">
        <f t="shared" si="146"/>
        <v>-8093.3245929999994</v>
      </c>
      <c r="AF88" s="6">
        <f t="shared" si="147"/>
        <v>-8833.2963069999987</v>
      </c>
      <c r="AG88" s="6">
        <f t="shared" si="148"/>
        <v>-9871.0821780000006</v>
      </c>
      <c r="AI88" s="6">
        <f t="shared" si="149"/>
        <v>3087.3829359999995</v>
      </c>
      <c r="AJ88" s="6">
        <f t="shared" si="150"/>
        <v>4116.3697669999992</v>
      </c>
      <c r="AK88" s="6">
        <f t="shared" si="151"/>
        <v>6058.7612109999991</v>
      </c>
      <c r="AL88" s="6">
        <f t="shared" si="152"/>
        <v>6918.2255710000009</v>
      </c>
      <c r="AM88" s="6">
        <f t="shared" si="153"/>
        <v>7538.0615589999989</v>
      </c>
      <c r="AN88" s="6">
        <f t="shared" si="154"/>
        <v>9088.0745030000016</v>
      </c>
      <c r="AO88" s="6">
        <f t="shared" si="155"/>
        <v>7967.1097520000003</v>
      </c>
      <c r="AP88" s="6">
        <f t="shared" si="156"/>
        <v>8613.7335210000001</v>
      </c>
      <c r="AQ88" s="6">
        <f t="shared" si="157"/>
        <v>9440.5239989999991</v>
      </c>
      <c r="AR88" s="6">
        <f t="shared" si="158"/>
        <v>10939.881219999999</v>
      </c>
    </row>
    <row r="89" spans="1:44" s="6" customFormat="1" x14ac:dyDescent="0.25">
      <c r="A89" s="58" t="str">
        <f t="shared" si="138"/>
        <v>Textiles</v>
      </c>
      <c r="B89" s="57">
        <f>'[1]by prod'!B102</f>
        <v>32.689048</v>
      </c>
      <c r="C89" s="57">
        <f>'[1]by prod'!C102</f>
        <v>32.786701000000001</v>
      </c>
      <c r="D89" s="57">
        <f>'[1]by prod'!D102</f>
        <v>31.736281000000002</v>
      </c>
      <c r="E89" s="57">
        <f>'[1]by prod'!E102</f>
        <v>39.190124999999995</v>
      </c>
      <c r="F89" s="57">
        <f>'[1]by prod'!F102</f>
        <v>44.787133000000011</v>
      </c>
      <c r="G89" s="57">
        <f>'[1]by prod'!G102</f>
        <v>38.823029999999996</v>
      </c>
      <c r="H89" s="57">
        <f>'[1]by prod'!H102</f>
        <v>40.661521</v>
      </c>
      <c r="I89" s="57">
        <f>'[1]by prod'!I102</f>
        <v>60.748280000000001</v>
      </c>
      <c r="J89" s="57">
        <f>'[1]by prod'!J102</f>
        <v>69.560126000000011</v>
      </c>
      <c r="K89" s="57">
        <f>'[1]by prod'!K102</f>
        <v>54.735923999999997</v>
      </c>
      <c r="L89" s="57"/>
      <c r="M89" s="57">
        <f>'[1]by prod'!M102</f>
        <v>361.38866200000001</v>
      </c>
      <c r="N89" s="57">
        <f>'[1]by prod'!N102</f>
        <v>405.37679400000002</v>
      </c>
      <c r="O89" s="57">
        <f>'[1]by prod'!O102</f>
        <v>511.95336400000002</v>
      </c>
      <c r="P89" s="57">
        <f>'[1]by prod'!P102</f>
        <v>646.85695500000008</v>
      </c>
      <c r="Q89" s="57">
        <f>'[1]by prod'!Q102</f>
        <v>683.26842399999998</v>
      </c>
      <c r="R89" s="57">
        <f>'[1]by prod'!R102</f>
        <v>758.04274400000008</v>
      </c>
      <c r="S89" s="57">
        <f>'[1]by prod'!S102</f>
        <v>762.94587200000001</v>
      </c>
      <c r="T89" s="57">
        <f>'[1]by prod'!T102</f>
        <v>976.81508999999994</v>
      </c>
      <c r="U89" s="57">
        <f>'[1]by prod'!U102</f>
        <v>1044.9381740000001</v>
      </c>
      <c r="V89" s="57">
        <f>'[1]by prod'!V102</f>
        <v>1131.0816829999999</v>
      </c>
      <c r="X89" s="6">
        <f t="shared" si="139"/>
        <v>-328.699614</v>
      </c>
      <c r="Y89" s="6">
        <f t="shared" si="140"/>
        <v>-372.59009300000002</v>
      </c>
      <c r="Z89" s="6">
        <f t="shared" si="141"/>
        <v>-480.217083</v>
      </c>
      <c r="AA89" s="6">
        <f t="shared" si="142"/>
        <v>-607.66683000000012</v>
      </c>
      <c r="AB89" s="6">
        <f t="shared" si="143"/>
        <v>-638.48129099999994</v>
      </c>
      <c r="AC89" s="6">
        <f t="shared" si="144"/>
        <v>-719.21971400000007</v>
      </c>
      <c r="AD89" s="6">
        <f t="shared" si="145"/>
        <v>-722.28435100000002</v>
      </c>
      <c r="AE89" s="6">
        <f t="shared" si="146"/>
        <v>-916.06680999999992</v>
      </c>
      <c r="AF89" s="6">
        <f t="shared" si="147"/>
        <v>-975.37804800000015</v>
      </c>
      <c r="AG89" s="6">
        <f t="shared" si="148"/>
        <v>-1076.3457589999998</v>
      </c>
      <c r="AI89" s="6">
        <f t="shared" si="149"/>
        <v>394.07771000000002</v>
      </c>
      <c r="AJ89" s="6">
        <f t="shared" si="150"/>
        <v>438.16349500000001</v>
      </c>
      <c r="AK89" s="6">
        <f t="shared" si="151"/>
        <v>543.68964500000004</v>
      </c>
      <c r="AL89" s="6">
        <f t="shared" si="152"/>
        <v>686.04708000000005</v>
      </c>
      <c r="AM89" s="6">
        <f t="shared" si="153"/>
        <v>728.05555700000002</v>
      </c>
      <c r="AN89" s="6">
        <f t="shared" si="154"/>
        <v>796.8657740000001</v>
      </c>
      <c r="AO89" s="6">
        <f t="shared" si="155"/>
        <v>803.607393</v>
      </c>
      <c r="AP89" s="6">
        <f t="shared" si="156"/>
        <v>1037.5633699999998</v>
      </c>
      <c r="AQ89" s="6">
        <f t="shared" si="157"/>
        <v>1114.4983000000002</v>
      </c>
      <c r="AR89" s="6">
        <f t="shared" si="158"/>
        <v>1185.817607</v>
      </c>
    </row>
    <row r="90" spans="1:44" s="6" customFormat="1" x14ac:dyDescent="0.25">
      <c r="A90" s="58" t="str">
        <f t="shared" si="138"/>
        <v>Clothing</v>
      </c>
      <c r="B90" s="57">
        <f>'[1]by prod'!B115</f>
        <v>215.76744099999996</v>
      </c>
      <c r="C90" s="57">
        <f>'[1]by prod'!C115</f>
        <v>317.52469899999994</v>
      </c>
      <c r="D90" s="57">
        <f>'[1]by prod'!D115</f>
        <v>295.98772200000002</v>
      </c>
      <c r="E90" s="57">
        <f>'[1]by prod'!E115</f>
        <v>298.743965</v>
      </c>
      <c r="F90" s="57">
        <f>'[1]by prod'!F115</f>
        <v>281.32978900000001</v>
      </c>
      <c r="G90" s="57">
        <f>'[1]by prod'!G115</f>
        <v>289.73382399999997</v>
      </c>
      <c r="H90" s="57">
        <f>'[1]by prod'!H115</f>
        <v>228.41823200000002</v>
      </c>
      <c r="I90" s="57">
        <f>'[1]by prod'!I115</f>
        <v>239.83770599999997</v>
      </c>
      <c r="J90" s="57">
        <f>'[1]by prod'!J115</f>
        <v>339.65120300000001</v>
      </c>
      <c r="K90" s="57">
        <f>'[1]by prod'!K115</f>
        <v>332.23351700000001</v>
      </c>
      <c r="L90" s="57"/>
      <c r="M90" s="57">
        <f>'[1]by prod'!M115</f>
        <v>166.59074899999999</v>
      </c>
      <c r="N90" s="57">
        <f>'[1]by prod'!N115</f>
        <v>221.59279100000001</v>
      </c>
      <c r="O90" s="57">
        <f>'[1]by prod'!O115</f>
        <v>256.849378</v>
      </c>
      <c r="P90" s="57">
        <f>'[1]by prod'!P115</f>
        <v>332.44437199999999</v>
      </c>
      <c r="Q90" s="57">
        <f>'[1]by prod'!Q115</f>
        <v>405.96426000000008</v>
      </c>
      <c r="R90" s="57">
        <f>'[1]by prod'!R115</f>
        <v>429.58613300000002</v>
      </c>
      <c r="S90" s="57">
        <f>'[1]by prod'!S115</f>
        <v>443.31580000000002</v>
      </c>
      <c r="T90" s="57">
        <f>'[1]by prod'!T115</f>
        <v>512.76276899999993</v>
      </c>
      <c r="U90" s="57">
        <f>'[1]by prod'!U115</f>
        <v>618.84634000000005</v>
      </c>
      <c r="V90" s="57">
        <f>'[1]by prod'!V115</f>
        <v>690.37010499999997</v>
      </c>
      <c r="X90" s="6">
        <f t="shared" si="139"/>
        <v>49.176691999999974</v>
      </c>
      <c r="Y90" s="6">
        <f t="shared" si="140"/>
        <v>95.931907999999936</v>
      </c>
      <c r="Z90" s="6">
        <f t="shared" si="141"/>
        <v>39.138344000000018</v>
      </c>
      <c r="AA90" s="6">
        <f t="shared" si="142"/>
        <v>-33.700406999999984</v>
      </c>
      <c r="AB90" s="6">
        <f t="shared" si="143"/>
        <v>-124.63447100000008</v>
      </c>
      <c r="AC90" s="6">
        <f t="shared" si="144"/>
        <v>-139.85230900000005</v>
      </c>
      <c r="AD90" s="6">
        <f t="shared" si="145"/>
        <v>-214.89756800000001</v>
      </c>
      <c r="AE90" s="6">
        <f t="shared" si="146"/>
        <v>-272.92506299999997</v>
      </c>
      <c r="AF90" s="6">
        <f t="shared" si="147"/>
        <v>-279.19513700000005</v>
      </c>
      <c r="AG90" s="6">
        <f t="shared" si="148"/>
        <v>-358.13658799999996</v>
      </c>
      <c r="AI90" s="6">
        <f t="shared" si="149"/>
        <v>382.35818999999992</v>
      </c>
      <c r="AJ90" s="6">
        <f t="shared" si="150"/>
        <v>539.11748999999998</v>
      </c>
      <c r="AK90" s="6">
        <f t="shared" si="151"/>
        <v>552.83709999999996</v>
      </c>
      <c r="AL90" s="6">
        <f t="shared" si="152"/>
        <v>631.18833700000005</v>
      </c>
      <c r="AM90" s="6">
        <f t="shared" si="153"/>
        <v>687.29404900000009</v>
      </c>
      <c r="AN90" s="6">
        <f t="shared" si="154"/>
        <v>719.31995699999993</v>
      </c>
      <c r="AO90" s="6">
        <f t="shared" si="155"/>
        <v>671.73403200000007</v>
      </c>
      <c r="AP90" s="6">
        <f t="shared" si="156"/>
        <v>752.60047499999996</v>
      </c>
      <c r="AQ90" s="6">
        <f t="shared" si="157"/>
        <v>958.49754300000006</v>
      </c>
      <c r="AR90" s="6">
        <f t="shared" si="158"/>
        <v>1022.603622</v>
      </c>
    </row>
    <row r="91" spans="1:44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</row>
    <row r="92" spans="1:44" x14ac:dyDescent="0.25">
      <c r="A92" s="56" t="str">
        <f>'[1]by prod'!A12</f>
        <v>SADC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</row>
    <row r="93" spans="1:44" s="2" customFormat="1" x14ac:dyDescent="0.25">
      <c r="A93" s="61"/>
      <c r="B93" s="61" t="str">
        <f>B80</f>
        <v>Export</v>
      </c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 t="str">
        <f>'[1]by prod'!M93</f>
        <v>Import</v>
      </c>
      <c r="N93" s="61"/>
      <c r="O93" s="61"/>
      <c r="P93" s="61"/>
      <c r="Q93" s="61"/>
      <c r="R93" s="61"/>
      <c r="S93" s="61"/>
      <c r="T93" s="61"/>
      <c r="U93" s="61"/>
      <c r="V93" s="61"/>
      <c r="X93" s="2" t="s">
        <v>3</v>
      </c>
      <c r="AI93" s="2" t="s">
        <v>4</v>
      </c>
    </row>
    <row r="94" spans="1:44" s="2" customFormat="1" x14ac:dyDescent="0.25">
      <c r="A94" s="61"/>
      <c r="B94" s="61">
        <f t="shared" ref="B94:K94" si="159">B81</f>
        <v>2003</v>
      </c>
      <c r="C94" s="61">
        <f t="shared" si="159"/>
        <v>2004</v>
      </c>
      <c r="D94" s="61">
        <f t="shared" si="159"/>
        <v>2005</v>
      </c>
      <c r="E94" s="61">
        <f t="shared" si="159"/>
        <v>2006</v>
      </c>
      <c r="F94" s="61">
        <f t="shared" si="159"/>
        <v>2007</v>
      </c>
      <c r="G94" s="61">
        <f t="shared" si="159"/>
        <v>2008</v>
      </c>
      <c r="H94" s="61">
        <f t="shared" si="159"/>
        <v>2009</v>
      </c>
      <c r="I94" s="61">
        <f t="shared" si="159"/>
        <v>2010</v>
      </c>
      <c r="J94" s="61">
        <f t="shared" si="159"/>
        <v>2011</v>
      </c>
      <c r="K94" s="61">
        <f t="shared" si="159"/>
        <v>2012</v>
      </c>
      <c r="L94" s="61"/>
      <c r="M94" s="61">
        <f t="shared" ref="M94:V94" si="160">M81</f>
        <v>2003</v>
      </c>
      <c r="N94" s="61">
        <f t="shared" si="160"/>
        <v>2004</v>
      </c>
      <c r="O94" s="61">
        <f t="shared" si="160"/>
        <v>2005</v>
      </c>
      <c r="P94" s="61">
        <f t="shared" si="160"/>
        <v>2006</v>
      </c>
      <c r="Q94" s="61">
        <f t="shared" si="160"/>
        <v>2007</v>
      </c>
      <c r="R94" s="61">
        <f t="shared" si="160"/>
        <v>2008</v>
      </c>
      <c r="S94" s="61">
        <f t="shared" si="160"/>
        <v>2009</v>
      </c>
      <c r="T94" s="61">
        <f t="shared" si="160"/>
        <v>2010</v>
      </c>
      <c r="U94" s="61">
        <f t="shared" si="160"/>
        <v>2011</v>
      </c>
      <c r="V94" s="61">
        <f t="shared" si="160"/>
        <v>2012</v>
      </c>
      <c r="X94" s="2">
        <f t="shared" ref="X94:AR94" si="161">B94</f>
        <v>2003</v>
      </c>
      <c r="Y94" s="2">
        <f t="shared" si="161"/>
        <v>2004</v>
      </c>
      <c r="Z94" s="2">
        <f t="shared" si="161"/>
        <v>2005</v>
      </c>
      <c r="AA94" s="2">
        <f t="shared" si="161"/>
        <v>2006</v>
      </c>
      <c r="AB94" s="2">
        <f t="shared" si="161"/>
        <v>2007</v>
      </c>
      <c r="AC94" s="2">
        <f t="shared" si="161"/>
        <v>2008</v>
      </c>
      <c r="AD94" s="2">
        <f t="shared" si="161"/>
        <v>2009</v>
      </c>
      <c r="AE94" s="2">
        <f t="shared" si="161"/>
        <v>2010</v>
      </c>
      <c r="AF94" s="2">
        <f t="shared" si="161"/>
        <v>2011</v>
      </c>
      <c r="AG94" s="2">
        <f t="shared" si="161"/>
        <v>2012</v>
      </c>
      <c r="AH94" s="2">
        <f t="shared" si="161"/>
        <v>0</v>
      </c>
      <c r="AI94" s="2">
        <f t="shared" si="161"/>
        <v>2003</v>
      </c>
      <c r="AJ94" s="2">
        <f t="shared" si="161"/>
        <v>2004</v>
      </c>
      <c r="AK94" s="2">
        <f t="shared" si="161"/>
        <v>2005</v>
      </c>
      <c r="AL94" s="2">
        <f t="shared" si="161"/>
        <v>2006</v>
      </c>
      <c r="AM94" s="2">
        <f t="shared" si="161"/>
        <v>2007</v>
      </c>
      <c r="AN94" s="2">
        <f t="shared" si="161"/>
        <v>2008</v>
      </c>
      <c r="AO94" s="2">
        <f t="shared" si="161"/>
        <v>2009</v>
      </c>
      <c r="AP94" s="2">
        <f t="shared" si="161"/>
        <v>2010</v>
      </c>
      <c r="AQ94" s="2">
        <f t="shared" si="161"/>
        <v>2011</v>
      </c>
      <c r="AR94" s="2">
        <f t="shared" si="161"/>
        <v>2012</v>
      </c>
    </row>
    <row r="95" spans="1:44" s="6" customFormat="1" x14ac:dyDescent="0.25">
      <c r="A95" s="58" t="str">
        <f>A82</f>
        <v>Total Trade</v>
      </c>
      <c r="B95" s="57">
        <f>'[1]by prod'!B12</f>
        <v>66415.435496000006</v>
      </c>
      <c r="C95" s="57">
        <f>'[1]by prod'!C12</f>
        <v>85693.893321999989</v>
      </c>
      <c r="D95" s="57">
        <f>'[1]by prod'!D12</f>
        <v>102256.53232699999</v>
      </c>
      <c r="E95" s="57">
        <f>'[1]by prod'!E12</f>
        <v>121223.439971</v>
      </c>
      <c r="F95" s="57">
        <f>'[1]by prod'!F12</f>
        <v>150712.00110099997</v>
      </c>
      <c r="G95" s="57">
        <f>'[1]by prod'!G12</f>
        <v>195690.12942799999</v>
      </c>
      <c r="H95" s="57">
        <f>'[1]by prod'!H12</f>
        <v>137669.912067</v>
      </c>
      <c r="I95" s="57">
        <f>'[1]by prod'!I12</f>
        <v>179168.96988699996</v>
      </c>
      <c r="J95" s="57">
        <f>'[1]by prod'!J12</f>
        <v>227084.37961300006</v>
      </c>
      <c r="K95" s="57">
        <f>'[1]by prod'!K12</f>
        <v>245440.847289</v>
      </c>
      <c r="L95" s="57"/>
      <c r="M95" s="57">
        <f>'[1]by prod'!M12</f>
        <v>47733.333021999999</v>
      </c>
      <c r="N95" s="57">
        <f>'[1]by prod'!N12</f>
        <v>61098.447276999999</v>
      </c>
      <c r="O95" s="57">
        <f>'[1]by prod'!O12</f>
        <v>76015.483449000007</v>
      </c>
      <c r="P95" s="57">
        <f>'[1]by prod'!P12</f>
        <v>97201.753536999982</v>
      </c>
      <c r="Q95" s="57">
        <f>'[1]by prod'!Q12</f>
        <v>108592.91649800001</v>
      </c>
      <c r="R95" s="57">
        <f>'[1]by prod'!R12</f>
        <v>128628.25955600002</v>
      </c>
      <c r="S95" s="57">
        <f>'[1]by prod'!S12</f>
        <v>104683.20748500001</v>
      </c>
      <c r="T95" s="57">
        <f>'[1]by prod'!T12</f>
        <v>128145.01354500001</v>
      </c>
      <c r="U95" s="57">
        <f>'[1]by prod'!U12</f>
        <v>154072.40786000001</v>
      </c>
      <c r="V95" s="57">
        <f>'[1]by prod'!V12</f>
        <v>168003.22341399998</v>
      </c>
      <c r="X95" s="6">
        <f t="shared" ref="X95:X103" si="162">B95-M95</f>
        <v>18682.102474000007</v>
      </c>
      <c r="Y95" s="6">
        <f t="shared" ref="Y95:Y103" si="163">C95-N95</f>
        <v>24595.44604499999</v>
      </c>
      <c r="Z95" s="6">
        <f t="shared" ref="Z95:Z103" si="164">D95-O95</f>
        <v>26241.048877999987</v>
      </c>
      <c r="AA95" s="6">
        <f t="shared" ref="AA95:AA103" si="165">E95-P95</f>
        <v>24021.686434000017</v>
      </c>
      <c r="AB95" s="6">
        <f t="shared" ref="AB95:AB103" si="166">F95-Q95</f>
        <v>42119.084602999967</v>
      </c>
      <c r="AC95" s="6">
        <f t="shared" ref="AC95:AC103" si="167">G95-R95</f>
        <v>67061.869871999967</v>
      </c>
      <c r="AD95" s="6">
        <f t="shared" ref="AD95:AD103" si="168">H95-S95</f>
        <v>32986.704581999991</v>
      </c>
      <c r="AE95" s="6">
        <f t="shared" ref="AE95:AE103" si="169">I95-T95</f>
        <v>51023.956341999947</v>
      </c>
      <c r="AF95" s="6">
        <f t="shared" ref="AF95:AF103" si="170">J95-U95</f>
        <v>73011.971753000049</v>
      </c>
      <c r="AG95" s="6">
        <f t="shared" ref="AG95:AG103" si="171">K95-V95</f>
        <v>77437.623875000019</v>
      </c>
      <c r="AI95" s="6">
        <f t="shared" ref="AI95:AI103" si="172">M95+B95</f>
        <v>114148.768518</v>
      </c>
      <c r="AJ95" s="6">
        <f t="shared" ref="AJ95:AJ103" si="173">N95+C95</f>
        <v>146792.34059899999</v>
      </c>
      <c r="AK95" s="6">
        <f t="shared" ref="AK95:AK103" si="174">O95+D95</f>
        <v>178272.01577599999</v>
      </c>
      <c r="AL95" s="6">
        <f t="shared" ref="AL95:AL103" si="175">P95+E95</f>
        <v>218425.193508</v>
      </c>
      <c r="AM95" s="6">
        <f t="shared" ref="AM95:AM103" si="176">Q95+F95</f>
        <v>259304.91759899998</v>
      </c>
      <c r="AN95" s="6">
        <f t="shared" ref="AN95:AN103" si="177">R95+G95</f>
        <v>324318.38898400002</v>
      </c>
      <c r="AO95" s="6">
        <f t="shared" ref="AO95:AO103" si="178">S95+H95</f>
        <v>242353.11955200002</v>
      </c>
      <c r="AP95" s="6">
        <f t="shared" ref="AP95:AP103" si="179">T95+I95</f>
        <v>307313.98343199998</v>
      </c>
      <c r="AQ95" s="6">
        <f t="shared" ref="AQ95:AQ103" si="180">U95+J95</f>
        <v>381156.78747300006</v>
      </c>
      <c r="AR95" s="6">
        <f t="shared" ref="AR95:AR103" si="181">V95+K95</f>
        <v>413444.07070299995</v>
      </c>
    </row>
    <row r="96" spans="1:44" s="6" customFormat="1" x14ac:dyDescent="0.25">
      <c r="A96" s="58" t="str">
        <f t="shared" ref="A96:A103" si="182">A83</f>
        <v>Agricultural products</v>
      </c>
      <c r="B96" s="57">
        <f>'[1]by prod'!B25</f>
        <v>11182.189910999999</v>
      </c>
      <c r="C96" s="57">
        <f>'[1]by prod'!C25</f>
        <v>12643.632781999999</v>
      </c>
      <c r="D96" s="57">
        <f>'[1]by prod'!D25</f>
        <v>12530.264896999999</v>
      </c>
      <c r="E96" s="57">
        <f>'[1]by prod'!E25</f>
        <v>12565.200656999999</v>
      </c>
      <c r="F96" s="57">
        <f>'[1]by prod'!F25</f>
        <v>14727.173989000001</v>
      </c>
      <c r="G96" s="57">
        <f>'[1]by prod'!G25</f>
        <v>16326.193740999999</v>
      </c>
      <c r="H96" s="57">
        <f>'[1]by prod'!H25</f>
        <v>16135.871622000002</v>
      </c>
      <c r="I96" s="57">
        <f>'[1]by prod'!I25</f>
        <v>17416.96441</v>
      </c>
      <c r="J96" s="57">
        <f>'[1]by prod'!J25</f>
        <v>19795.406819999997</v>
      </c>
      <c r="K96" s="57">
        <f>'[1]by prod'!K25</f>
        <v>19347.071621999999</v>
      </c>
      <c r="L96" s="57"/>
      <c r="M96" s="57">
        <f>'[1]by prod'!M25</f>
        <v>5520.2627649999995</v>
      </c>
      <c r="N96" s="57">
        <f>'[1]by prod'!N25</f>
        <v>6805.173014</v>
      </c>
      <c r="O96" s="57">
        <f>'[1]by prod'!O25</f>
        <v>7707.5181269999994</v>
      </c>
      <c r="P96" s="57">
        <f>'[1]by prod'!P25</f>
        <v>9236.1631800000014</v>
      </c>
      <c r="Q96" s="57">
        <f>'[1]by prod'!Q25</f>
        <v>11728.818211</v>
      </c>
      <c r="R96" s="57">
        <f>'[1]by prod'!R25</f>
        <v>13860.830407000001</v>
      </c>
      <c r="S96" s="57">
        <f>'[1]by prod'!S25</f>
        <v>12851.259045000003</v>
      </c>
      <c r="T96" s="57">
        <f>'[1]by prod'!T25</f>
        <v>14572.814033000001</v>
      </c>
      <c r="U96" s="57">
        <f>'[1]by prod'!U25</f>
        <v>18845.205574999996</v>
      </c>
      <c r="V96" s="57">
        <f>'[1]by prod'!V25</f>
        <v>19588.579442000002</v>
      </c>
      <c r="X96" s="6">
        <f t="shared" si="162"/>
        <v>5661.927146</v>
      </c>
      <c r="Y96" s="6">
        <f t="shared" si="163"/>
        <v>5838.4597679999988</v>
      </c>
      <c r="Z96" s="6">
        <f t="shared" si="164"/>
        <v>4822.7467699999997</v>
      </c>
      <c r="AA96" s="6">
        <f t="shared" si="165"/>
        <v>3329.037476999998</v>
      </c>
      <c r="AB96" s="6">
        <f t="shared" si="166"/>
        <v>2998.355778000001</v>
      </c>
      <c r="AC96" s="6">
        <f t="shared" si="167"/>
        <v>2465.3633339999978</v>
      </c>
      <c r="AD96" s="6">
        <f t="shared" si="168"/>
        <v>3284.6125769999999</v>
      </c>
      <c r="AE96" s="6">
        <f t="shared" si="169"/>
        <v>2844.1503769999999</v>
      </c>
      <c r="AF96" s="6">
        <f t="shared" si="170"/>
        <v>950.2012450000002</v>
      </c>
      <c r="AG96" s="6">
        <f t="shared" si="171"/>
        <v>-241.50782000000254</v>
      </c>
      <c r="AI96" s="6">
        <f t="shared" si="172"/>
        <v>16702.452676000001</v>
      </c>
      <c r="AJ96" s="6">
        <f t="shared" si="173"/>
        <v>19448.805796000001</v>
      </c>
      <c r="AK96" s="6">
        <f t="shared" si="174"/>
        <v>20237.783023999997</v>
      </c>
      <c r="AL96" s="6">
        <f t="shared" si="175"/>
        <v>21801.363837000001</v>
      </c>
      <c r="AM96" s="6">
        <f t="shared" si="176"/>
        <v>26455.992200000001</v>
      </c>
      <c r="AN96" s="6">
        <f t="shared" si="177"/>
        <v>30187.024148</v>
      </c>
      <c r="AO96" s="6">
        <f t="shared" si="178"/>
        <v>28987.130667000005</v>
      </c>
      <c r="AP96" s="6">
        <f t="shared" si="179"/>
        <v>31989.778443000003</v>
      </c>
      <c r="AQ96" s="6">
        <f t="shared" si="180"/>
        <v>38640.612394999989</v>
      </c>
      <c r="AR96" s="6">
        <f t="shared" si="181"/>
        <v>38935.651064000005</v>
      </c>
    </row>
    <row r="97" spans="1:44" s="6" customFormat="1" x14ac:dyDescent="0.25">
      <c r="A97" s="58" t="str">
        <f t="shared" si="182"/>
        <v>Food</v>
      </c>
      <c r="B97" s="57">
        <f>'[1]by prod'!B38</f>
        <v>9312.5131360000014</v>
      </c>
      <c r="C97" s="57">
        <f>'[1]by prod'!C38</f>
        <v>10235.217866000001</v>
      </c>
      <c r="D97" s="57">
        <f>'[1]by prod'!D38</f>
        <v>10157.852905</v>
      </c>
      <c r="E97" s="57">
        <f>'[1]by prod'!E38</f>
        <v>10271.673161000002</v>
      </c>
      <c r="F97" s="57">
        <f>'[1]by prod'!F38</f>
        <v>12067.723314999999</v>
      </c>
      <c r="G97" s="57">
        <f>'[1]by prod'!G38</f>
        <v>13560.469619</v>
      </c>
      <c r="H97" s="57">
        <f>'[1]by prod'!H38</f>
        <v>13825.332340999999</v>
      </c>
      <c r="I97" s="57">
        <f>'[1]by prod'!I38</f>
        <v>14373.434113000001</v>
      </c>
      <c r="J97" s="57">
        <f>'[1]by prod'!J38</f>
        <v>16322.054391</v>
      </c>
      <c r="K97" s="57">
        <f>'[1]by prod'!K38</f>
        <v>15940.834782</v>
      </c>
      <c r="L97" s="57"/>
      <c r="M97" s="57">
        <f>'[1]by prod'!M38</f>
        <v>4822.9862689999991</v>
      </c>
      <c r="N97" s="57">
        <f>'[1]by prod'!N38</f>
        <v>5960.7445600000001</v>
      </c>
      <c r="O97" s="57">
        <f>'[1]by prod'!O38</f>
        <v>6862.4070499999998</v>
      </c>
      <c r="P97" s="57">
        <f>'[1]by prod'!P38</f>
        <v>8155.843398</v>
      </c>
      <c r="Q97" s="57">
        <f>'[1]by prod'!Q38</f>
        <v>10419.078903000001</v>
      </c>
      <c r="R97" s="57">
        <f>'[1]by prod'!R38</f>
        <v>12599.101038000001</v>
      </c>
      <c r="S97" s="57">
        <f>'[1]by prod'!S38</f>
        <v>11764.64258</v>
      </c>
      <c r="T97" s="57">
        <f>'[1]by prod'!T38</f>
        <v>13223.279010999999</v>
      </c>
      <c r="U97" s="57">
        <f>'[1]by prod'!U38</f>
        <v>17041.705267999998</v>
      </c>
      <c r="V97" s="57">
        <f>'[1]by prod'!V38</f>
        <v>17751.567881999999</v>
      </c>
      <c r="X97" s="6">
        <f t="shared" si="162"/>
        <v>4489.5268670000023</v>
      </c>
      <c r="Y97" s="6">
        <f t="shared" si="163"/>
        <v>4274.4733060000008</v>
      </c>
      <c r="Z97" s="6">
        <f t="shared" si="164"/>
        <v>3295.4458549999999</v>
      </c>
      <c r="AA97" s="6">
        <f t="shared" si="165"/>
        <v>2115.8297630000025</v>
      </c>
      <c r="AB97" s="6">
        <f t="shared" si="166"/>
        <v>1648.6444119999978</v>
      </c>
      <c r="AC97" s="6">
        <f t="shared" si="167"/>
        <v>961.36858099999881</v>
      </c>
      <c r="AD97" s="6">
        <f t="shared" si="168"/>
        <v>2060.6897609999996</v>
      </c>
      <c r="AE97" s="6">
        <f t="shared" si="169"/>
        <v>1150.1551020000024</v>
      </c>
      <c r="AF97" s="6">
        <f t="shared" si="170"/>
        <v>-719.65087699999822</v>
      </c>
      <c r="AG97" s="6">
        <f t="shared" si="171"/>
        <v>-1810.7330999999995</v>
      </c>
      <c r="AI97" s="6">
        <f t="shared" si="172"/>
        <v>14135.499405</v>
      </c>
      <c r="AJ97" s="6">
        <f t="shared" si="173"/>
        <v>16195.962426000002</v>
      </c>
      <c r="AK97" s="6">
        <f t="shared" si="174"/>
        <v>17020.259955000001</v>
      </c>
      <c r="AL97" s="6">
        <f t="shared" si="175"/>
        <v>18427.516559000003</v>
      </c>
      <c r="AM97" s="6">
        <f t="shared" si="176"/>
        <v>22486.802218000001</v>
      </c>
      <c r="AN97" s="6">
        <f t="shared" si="177"/>
        <v>26159.570657</v>
      </c>
      <c r="AO97" s="6">
        <f t="shared" si="178"/>
        <v>25589.974921000001</v>
      </c>
      <c r="AP97" s="6">
        <f t="shared" si="179"/>
        <v>27596.713124000002</v>
      </c>
      <c r="AQ97" s="6">
        <f t="shared" si="180"/>
        <v>33363.759658999996</v>
      </c>
      <c r="AR97" s="6">
        <f t="shared" si="181"/>
        <v>33692.402664000001</v>
      </c>
    </row>
    <row r="98" spans="1:44" s="6" customFormat="1" x14ac:dyDescent="0.25">
      <c r="A98" s="58" t="str">
        <f t="shared" si="182"/>
        <v>Fuels and Minerals</v>
      </c>
      <c r="B98" s="57">
        <f>'[1]by prod'!B51</f>
        <v>22082.219387000001</v>
      </c>
      <c r="C98" s="57">
        <f>'[1]by prod'!C51</f>
        <v>31458.193047000004</v>
      </c>
      <c r="D98" s="57">
        <f>'[1]by prod'!D51</f>
        <v>44365.182454000002</v>
      </c>
      <c r="E98" s="57">
        <f>'[1]by prod'!E51</f>
        <v>60752.506348999996</v>
      </c>
      <c r="F98" s="57">
        <f>'[1]by prod'!F51</f>
        <v>78507.854634999996</v>
      </c>
      <c r="G98" s="57">
        <f>'[1]by prod'!G51</f>
        <v>115363.564211</v>
      </c>
      <c r="H98" s="57">
        <f>'[1]by prod'!H51</f>
        <v>72338.346632999979</v>
      </c>
      <c r="I98" s="57">
        <f>'[1]by prod'!I51</f>
        <v>98774.825189999989</v>
      </c>
      <c r="J98" s="57">
        <f>'[1]by prod'!J51</f>
        <v>119191.71142200001</v>
      </c>
      <c r="K98" s="57">
        <f>'[1]by prod'!K51</f>
        <v>125905.56549000001</v>
      </c>
      <c r="L98" s="57"/>
      <c r="M98" s="57">
        <f>'[1]by prod'!M51</f>
        <v>4894.7357340000008</v>
      </c>
      <c r="N98" s="57">
        <f>'[1]by prod'!N51</f>
        <v>3443.1275400000004</v>
      </c>
      <c r="O98" s="57">
        <f>'[1]by prod'!O51</f>
        <v>8107.2526519999992</v>
      </c>
      <c r="P98" s="57">
        <f>'[1]by prod'!P51</f>
        <v>14462.185645</v>
      </c>
      <c r="Q98" s="57">
        <f>'[1]by prod'!Q51</f>
        <v>10924.684113000001</v>
      </c>
      <c r="R98" s="57">
        <f>'[1]by prod'!R51</f>
        <v>14693.389562</v>
      </c>
      <c r="S98" s="57">
        <f>'[1]by prod'!S51</f>
        <v>10203.799041</v>
      </c>
      <c r="T98" s="57">
        <f>'[1]by prod'!T51</f>
        <v>14539.647773999999</v>
      </c>
      <c r="U98" s="57">
        <f>'[1]by prod'!U51</f>
        <v>18426.893412000001</v>
      </c>
      <c r="V98" s="57">
        <f>'[1]by prod'!V51</f>
        <v>21762.811523</v>
      </c>
      <c r="X98" s="6">
        <f t="shared" si="162"/>
        <v>17187.483652999999</v>
      </c>
      <c r="Y98" s="6">
        <f t="shared" si="163"/>
        <v>28015.065507000003</v>
      </c>
      <c r="Z98" s="6">
        <f t="shared" si="164"/>
        <v>36257.929801999999</v>
      </c>
      <c r="AA98" s="6">
        <f t="shared" si="165"/>
        <v>46290.320703999998</v>
      </c>
      <c r="AB98" s="6">
        <f t="shared" si="166"/>
        <v>67583.170522</v>
      </c>
      <c r="AC98" s="6">
        <f t="shared" si="167"/>
        <v>100670.17464900001</v>
      </c>
      <c r="AD98" s="6">
        <f t="shared" si="168"/>
        <v>62134.547591999981</v>
      </c>
      <c r="AE98" s="6">
        <f t="shared" si="169"/>
        <v>84235.177415999991</v>
      </c>
      <c r="AF98" s="6">
        <f t="shared" si="170"/>
        <v>100764.81801</v>
      </c>
      <c r="AG98" s="6">
        <f t="shared" si="171"/>
        <v>104142.75396700001</v>
      </c>
      <c r="AI98" s="6">
        <f t="shared" si="172"/>
        <v>26976.955121000003</v>
      </c>
      <c r="AJ98" s="6">
        <f t="shared" si="173"/>
        <v>34901.320587000002</v>
      </c>
      <c r="AK98" s="6">
        <f t="shared" si="174"/>
        <v>52472.435106000004</v>
      </c>
      <c r="AL98" s="6">
        <f t="shared" si="175"/>
        <v>75214.691993999993</v>
      </c>
      <c r="AM98" s="6">
        <f t="shared" si="176"/>
        <v>89432.538747999992</v>
      </c>
      <c r="AN98" s="6">
        <f t="shared" si="177"/>
        <v>130056.953773</v>
      </c>
      <c r="AO98" s="6">
        <f t="shared" si="178"/>
        <v>82542.145673999985</v>
      </c>
      <c r="AP98" s="6">
        <f t="shared" si="179"/>
        <v>113314.47296399999</v>
      </c>
      <c r="AQ98" s="6">
        <f t="shared" si="180"/>
        <v>137618.604834</v>
      </c>
      <c r="AR98" s="6">
        <f t="shared" si="181"/>
        <v>147668.37701300002</v>
      </c>
    </row>
    <row r="99" spans="1:44" s="6" customFormat="1" x14ac:dyDescent="0.25">
      <c r="A99" s="58" t="str">
        <f t="shared" si="182"/>
        <v>Fuels</v>
      </c>
      <c r="B99" s="57">
        <f>'[1]by prod'!B64</f>
        <v>12353.556242000002</v>
      </c>
      <c r="C99" s="57">
        <f>'[1]by prod'!C64</f>
        <v>17011.393639999995</v>
      </c>
      <c r="D99" s="57">
        <f>'[1]by prod'!D64</f>
        <v>26482.105241000005</v>
      </c>
      <c r="E99" s="57">
        <f>'[1]by prod'!E64</f>
        <v>36035.014093999998</v>
      </c>
      <c r="F99" s="57">
        <f>'[1]by prod'!F64</f>
        <v>46823.774815999997</v>
      </c>
      <c r="G99" s="57">
        <f>'[1]by prod'!G64</f>
        <v>75908.931360000017</v>
      </c>
      <c r="H99" s="57">
        <f>'[1]by prod'!H64</f>
        <v>45984.214086999993</v>
      </c>
      <c r="I99" s="57">
        <f>'[1]by prod'!I64</f>
        <v>58884.963348000005</v>
      </c>
      <c r="J99" s="57">
        <f>'[1]by prod'!J64</f>
        <v>70690.925308999998</v>
      </c>
      <c r="K99" s="57">
        <f>'[1]by prod'!K64</f>
        <v>84096.988913000008</v>
      </c>
      <c r="L99" s="57"/>
      <c r="M99" s="57">
        <f>'[1]by prod'!M64</f>
        <v>3997.6003110000001</v>
      </c>
      <c r="N99" s="57">
        <f>'[1]by prod'!N64</f>
        <v>2120.694982</v>
      </c>
      <c r="O99" s="57">
        <f>'[1]by prod'!O64</f>
        <v>6613.1037630000001</v>
      </c>
      <c r="P99" s="57">
        <f>'[1]by prod'!P64</f>
        <v>12538.229083999999</v>
      </c>
      <c r="Q99" s="57">
        <f>'[1]by prod'!Q64</f>
        <v>7968.7811409999995</v>
      </c>
      <c r="R99" s="57">
        <f>'[1]by prod'!R64</f>
        <v>11531.936081000002</v>
      </c>
      <c r="S99" s="57">
        <f>'[1]by prod'!S64</f>
        <v>8110.6068060000007</v>
      </c>
      <c r="T99" s="57">
        <f>'[1]by prod'!T64</f>
        <v>11465.446026</v>
      </c>
      <c r="U99" s="57">
        <f>'[1]by prod'!U64</f>
        <v>14404.338107</v>
      </c>
      <c r="V99" s="57">
        <f>'[1]by prod'!V64</f>
        <v>18239.929569</v>
      </c>
      <c r="X99" s="6">
        <f t="shared" si="162"/>
        <v>8355.9559310000022</v>
      </c>
      <c r="Y99" s="6">
        <f t="shared" si="163"/>
        <v>14890.698657999994</v>
      </c>
      <c r="Z99" s="6">
        <f t="shared" si="164"/>
        <v>19869.001478000006</v>
      </c>
      <c r="AA99" s="6">
        <f t="shared" si="165"/>
        <v>23496.78501</v>
      </c>
      <c r="AB99" s="6">
        <f t="shared" si="166"/>
        <v>38854.993674999998</v>
      </c>
      <c r="AC99" s="6">
        <f t="shared" si="167"/>
        <v>64376.995279000017</v>
      </c>
      <c r="AD99" s="6">
        <f t="shared" si="168"/>
        <v>37873.60728099999</v>
      </c>
      <c r="AE99" s="6">
        <f t="shared" si="169"/>
        <v>47419.517322000007</v>
      </c>
      <c r="AF99" s="6">
        <f t="shared" si="170"/>
        <v>56286.587201999995</v>
      </c>
      <c r="AG99" s="6">
        <f t="shared" si="171"/>
        <v>65857.059344000008</v>
      </c>
      <c r="AI99" s="6">
        <f t="shared" si="172"/>
        <v>16351.156553000003</v>
      </c>
      <c r="AJ99" s="6">
        <f t="shared" si="173"/>
        <v>19132.088621999996</v>
      </c>
      <c r="AK99" s="6">
        <f t="shared" si="174"/>
        <v>33095.209004000004</v>
      </c>
      <c r="AL99" s="6">
        <f t="shared" si="175"/>
        <v>48573.243177999997</v>
      </c>
      <c r="AM99" s="6">
        <f t="shared" si="176"/>
        <v>54792.555956999997</v>
      </c>
      <c r="AN99" s="6">
        <f t="shared" si="177"/>
        <v>87440.867441000024</v>
      </c>
      <c r="AO99" s="6">
        <f t="shared" si="178"/>
        <v>54094.820892999996</v>
      </c>
      <c r="AP99" s="6">
        <f t="shared" si="179"/>
        <v>70350.40937400001</v>
      </c>
      <c r="AQ99" s="6">
        <f t="shared" si="180"/>
        <v>85095.263416000002</v>
      </c>
      <c r="AR99" s="6">
        <f t="shared" si="181"/>
        <v>102336.91848200001</v>
      </c>
    </row>
    <row r="100" spans="1:44" s="6" customFormat="1" x14ac:dyDescent="0.25">
      <c r="A100" s="58" t="str">
        <f t="shared" si="182"/>
        <v>Manifactures</v>
      </c>
      <c r="B100" s="57">
        <f>'[1]by prod'!B77</f>
        <v>29569.202934999998</v>
      </c>
      <c r="C100" s="57">
        <f>'[1]by prod'!C77</f>
        <v>36082.036455999994</v>
      </c>
      <c r="D100" s="57">
        <f>'[1]by prod'!D77</f>
        <v>38841.04587699999</v>
      </c>
      <c r="E100" s="57">
        <f>'[1]by prod'!E77</f>
        <v>41546.364155999996</v>
      </c>
      <c r="F100" s="57">
        <f>'[1]by prod'!F77</f>
        <v>48759.896313000005</v>
      </c>
      <c r="G100" s="57">
        <f>'[1]by prod'!G77</f>
        <v>54594.015078999997</v>
      </c>
      <c r="H100" s="57">
        <f>'[1]by prod'!H77</f>
        <v>41685.330141000006</v>
      </c>
      <c r="I100" s="57">
        <f>'[1]by prod'!I77</f>
        <v>50535.410600000003</v>
      </c>
      <c r="J100" s="57">
        <f>'[1]by prod'!J77</f>
        <v>57489.398562000009</v>
      </c>
      <c r="K100" s="57">
        <f>'[1]by prod'!K77</f>
        <v>50683.562331999994</v>
      </c>
      <c r="L100" s="57"/>
      <c r="M100" s="57">
        <f>'[1]by prod'!M77</f>
        <v>35458.751196999998</v>
      </c>
      <c r="N100" s="57">
        <f>'[1]by prod'!N77</f>
        <v>47725.206398999995</v>
      </c>
      <c r="O100" s="57">
        <f>'[1]by prod'!O77</f>
        <v>56145.409584000001</v>
      </c>
      <c r="P100" s="57">
        <f>'[1]by prod'!P77</f>
        <v>68256.457757000011</v>
      </c>
      <c r="Q100" s="57">
        <f>'[1]by prod'!Q77</f>
        <v>80025.580230999985</v>
      </c>
      <c r="R100" s="57">
        <f>'[1]by prod'!R77</f>
        <v>92151.727901999999</v>
      </c>
      <c r="S100" s="57">
        <f>'[1]by prod'!S77</f>
        <v>74797.580430000016</v>
      </c>
      <c r="T100" s="57">
        <f>'[1]by prod'!T77</f>
        <v>89550.441326</v>
      </c>
      <c r="U100" s="57">
        <f>'[1]by prod'!U77</f>
        <v>105132.873359</v>
      </c>
      <c r="V100" s="57">
        <f>'[1]by prod'!V77</f>
        <v>112296.54246099998</v>
      </c>
      <c r="X100" s="6">
        <f t="shared" si="162"/>
        <v>-5889.5482620000002</v>
      </c>
      <c r="Y100" s="6">
        <f t="shared" si="163"/>
        <v>-11643.169943000001</v>
      </c>
      <c r="Z100" s="6">
        <f t="shared" si="164"/>
        <v>-17304.363707000011</v>
      </c>
      <c r="AA100" s="6">
        <f t="shared" si="165"/>
        <v>-26710.093601000015</v>
      </c>
      <c r="AB100" s="6">
        <f t="shared" si="166"/>
        <v>-31265.683917999981</v>
      </c>
      <c r="AC100" s="6">
        <f t="shared" si="167"/>
        <v>-37557.712823000002</v>
      </c>
      <c r="AD100" s="6">
        <f t="shared" si="168"/>
        <v>-33112.250289000011</v>
      </c>
      <c r="AE100" s="6">
        <f t="shared" si="169"/>
        <v>-39015.030725999997</v>
      </c>
      <c r="AF100" s="6">
        <f t="shared" si="170"/>
        <v>-47643.474796999995</v>
      </c>
      <c r="AG100" s="6">
        <f t="shared" si="171"/>
        <v>-61612.980128999981</v>
      </c>
      <c r="AI100" s="6">
        <f t="shared" si="172"/>
        <v>65027.954131999999</v>
      </c>
      <c r="AJ100" s="6">
        <f t="shared" si="173"/>
        <v>83807.24285499999</v>
      </c>
      <c r="AK100" s="6">
        <f t="shared" si="174"/>
        <v>94986.45546099999</v>
      </c>
      <c r="AL100" s="6">
        <f t="shared" si="175"/>
        <v>109802.82191300001</v>
      </c>
      <c r="AM100" s="6">
        <f t="shared" si="176"/>
        <v>128785.47654399999</v>
      </c>
      <c r="AN100" s="6">
        <f t="shared" si="177"/>
        <v>146745.74298099999</v>
      </c>
      <c r="AO100" s="6">
        <f t="shared" si="178"/>
        <v>116482.91057100001</v>
      </c>
      <c r="AP100" s="6">
        <f t="shared" si="179"/>
        <v>140085.851926</v>
      </c>
      <c r="AQ100" s="6">
        <f t="shared" si="180"/>
        <v>162622.27192100001</v>
      </c>
      <c r="AR100" s="6">
        <f t="shared" si="181"/>
        <v>162980.10479299998</v>
      </c>
    </row>
    <row r="101" spans="1:44" s="6" customFormat="1" x14ac:dyDescent="0.25">
      <c r="A101" s="58" t="str">
        <f t="shared" si="182"/>
        <v>Machinery and transport equipment</v>
      </c>
      <c r="B101" s="57">
        <f>'[1]by prod'!B90</f>
        <v>8555.6019559999986</v>
      </c>
      <c r="C101" s="57">
        <f>'[1]by prod'!C90</f>
        <v>9819.567014000002</v>
      </c>
      <c r="D101" s="57">
        <f>'[1]by prod'!D90</f>
        <v>10343.624109</v>
      </c>
      <c r="E101" s="57">
        <f>'[1]by prod'!E90</f>
        <v>12351.099227000001</v>
      </c>
      <c r="F101" s="57">
        <f>'[1]by prod'!F90</f>
        <v>15675.506263000001</v>
      </c>
      <c r="G101" s="57">
        <f>'[1]by prod'!G90</f>
        <v>17898.935011000001</v>
      </c>
      <c r="H101" s="57">
        <f>'[1]by prod'!H90</f>
        <v>14657.84427</v>
      </c>
      <c r="I101" s="57">
        <f>'[1]by prod'!I90</f>
        <v>16641.128820999998</v>
      </c>
      <c r="J101" s="57">
        <f>'[1]by prod'!J90</f>
        <v>18297.534776000004</v>
      </c>
      <c r="K101" s="57">
        <f>'[1]by prod'!K90</f>
        <v>16778.047955000002</v>
      </c>
      <c r="L101" s="57"/>
      <c r="M101" s="57">
        <f>'[1]by prod'!M90</f>
        <v>19552.753267</v>
      </c>
      <c r="N101" s="57">
        <f>'[1]by prod'!N90</f>
        <v>27007.349412000003</v>
      </c>
      <c r="O101" s="57">
        <f>'[1]by prod'!O90</f>
        <v>32591.132644999998</v>
      </c>
      <c r="P101" s="57">
        <f>'[1]by prod'!P90</f>
        <v>38272.396261999995</v>
      </c>
      <c r="Q101" s="57">
        <f>'[1]by prod'!Q90</f>
        <v>43978.284165000005</v>
      </c>
      <c r="R101" s="57">
        <f>'[1]by prod'!R90</f>
        <v>51096.991376999991</v>
      </c>
      <c r="S101" s="57">
        <f>'[1]by prod'!S90</f>
        <v>38407.280980999989</v>
      </c>
      <c r="T101" s="57">
        <f>'[1]by prod'!T90</f>
        <v>45900.354617000005</v>
      </c>
      <c r="U101" s="57">
        <f>'[1]by prod'!U90</f>
        <v>54436.712552999998</v>
      </c>
      <c r="V101" s="57">
        <f>'[1]by prod'!V90</f>
        <v>56607.859998</v>
      </c>
      <c r="X101" s="6">
        <f t="shared" si="162"/>
        <v>-10997.151311000001</v>
      </c>
      <c r="Y101" s="6">
        <f t="shared" si="163"/>
        <v>-17187.782398000003</v>
      </c>
      <c r="Z101" s="6">
        <f t="shared" si="164"/>
        <v>-22247.508535999998</v>
      </c>
      <c r="AA101" s="6">
        <f t="shared" si="165"/>
        <v>-25921.297034999996</v>
      </c>
      <c r="AB101" s="6">
        <f t="shared" si="166"/>
        <v>-28302.777902000002</v>
      </c>
      <c r="AC101" s="6">
        <f t="shared" si="167"/>
        <v>-33198.05636599999</v>
      </c>
      <c r="AD101" s="6">
        <f t="shared" si="168"/>
        <v>-23749.436710999988</v>
      </c>
      <c r="AE101" s="6">
        <f t="shared" si="169"/>
        <v>-29259.225796000006</v>
      </c>
      <c r="AF101" s="6">
        <f t="shared" si="170"/>
        <v>-36139.17777699999</v>
      </c>
      <c r="AG101" s="6">
        <f t="shared" si="171"/>
        <v>-39829.812042999998</v>
      </c>
      <c r="AI101" s="6">
        <f t="shared" si="172"/>
        <v>28108.355222999999</v>
      </c>
      <c r="AJ101" s="6">
        <f t="shared" si="173"/>
        <v>36826.916426000003</v>
      </c>
      <c r="AK101" s="6">
        <f t="shared" si="174"/>
        <v>42934.756754000002</v>
      </c>
      <c r="AL101" s="6">
        <f t="shared" si="175"/>
        <v>50623.495488999994</v>
      </c>
      <c r="AM101" s="6">
        <f t="shared" si="176"/>
        <v>59653.790428000008</v>
      </c>
      <c r="AN101" s="6">
        <f t="shared" si="177"/>
        <v>68995.926387999993</v>
      </c>
      <c r="AO101" s="6">
        <f t="shared" si="178"/>
        <v>53065.12525099999</v>
      </c>
      <c r="AP101" s="6">
        <f t="shared" si="179"/>
        <v>62541.483438000003</v>
      </c>
      <c r="AQ101" s="6">
        <f t="shared" si="180"/>
        <v>72734.247329000005</v>
      </c>
      <c r="AR101" s="6">
        <f t="shared" si="181"/>
        <v>73385.907953000002</v>
      </c>
    </row>
    <row r="102" spans="1:44" s="6" customFormat="1" x14ac:dyDescent="0.25">
      <c r="A102" s="58" t="str">
        <f t="shared" si="182"/>
        <v>Textiles</v>
      </c>
      <c r="B102" s="57">
        <f>'[1]by prod'!B103</f>
        <v>524.81228300000009</v>
      </c>
      <c r="C102" s="57">
        <f>'[1]by prod'!C103</f>
        <v>633.59846799999991</v>
      </c>
      <c r="D102" s="57">
        <f>'[1]by prod'!D103</f>
        <v>552.12115500000004</v>
      </c>
      <c r="E102" s="57">
        <f>'[1]by prod'!E103</f>
        <v>567.46701400000006</v>
      </c>
      <c r="F102" s="57">
        <f>'[1]by prod'!F103</f>
        <v>631.02677900000003</v>
      </c>
      <c r="G102" s="57">
        <f>'[1]by prod'!G103</f>
        <v>641.21841599999993</v>
      </c>
      <c r="H102" s="57">
        <f>'[1]by prod'!H103</f>
        <v>552.45612700000004</v>
      </c>
      <c r="I102" s="57">
        <f>'[1]by prod'!I103</f>
        <v>521.57855899999993</v>
      </c>
      <c r="J102" s="57">
        <f>'[1]by prod'!J103</f>
        <v>547.10667000000001</v>
      </c>
      <c r="K102" s="57">
        <f>'[1]by prod'!K103</f>
        <v>450.50478000000004</v>
      </c>
      <c r="L102" s="57"/>
      <c r="M102" s="57">
        <f>'[1]by prod'!M103</f>
        <v>1556.5102569999999</v>
      </c>
      <c r="N102" s="57">
        <f>'[1]by prod'!N103</f>
        <v>1808.0945459999998</v>
      </c>
      <c r="O102" s="57">
        <f>'[1]by prod'!O103</f>
        <v>1845.6430539999999</v>
      </c>
      <c r="P102" s="57">
        <f>'[1]by prod'!P103</f>
        <v>2106.0270839999998</v>
      </c>
      <c r="Q102" s="57">
        <f>'[1]by prod'!Q103</f>
        <v>2396.5339390000004</v>
      </c>
      <c r="R102" s="57">
        <f>'[1]by prod'!R103</f>
        <v>2699.1205620000001</v>
      </c>
      <c r="S102" s="57">
        <f>'[1]by prod'!S103</f>
        <v>2421.2612240000003</v>
      </c>
      <c r="T102" s="57">
        <f>'[1]by prod'!T103</f>
        <v>2930.6409999999996</v>
      </c>
      <c r="U102" s="57">
        <f>'[1]by prod'!U103</f>
        <v>3534.0529139999999</v>
      </c>
      <c r="V102" s="57">
        <f>'[1]by prod'!V103</f>
        <v>3847.7932740000001</v>
      </c>
      <c r="X102" s="6">
        <f t="shared" si="162"/>
        <v>-1031.6979739999997</v>
      </c>
      <c r="Y102" s="6">
        <f t="shared" si="163"/>
        <v>-1174.4960779999999</v>
      </c>
      <c r="Z102" s="6">
        <f t="shared" si="164"/>
        <v>-1293.5218989999998</v>
      </c>
      <c r="AA102" s="6">
        <f t="shared" si="165"/>
        <v>-1538.5600699999998</v>
      </c>
      <c r="AB102" s="6">
        <f t="shared" si="166"/>
        <v>-1765.5071600000003</v>
      </c>
      <c r="AC102" s="6">
        <f t="shared" si="167"/>
        <v>-2057.9021460000004</v>
      </c>
      <c r="AD102" s="6">
        <f t="shared" si="168"/>
        <v>-1868.8050970000004</v>
      </c>
      <c r="AE102" s="6">
        <f t="shared" si="169"/>
        <v>-2409.0624409999996</v>
      </c>
      <c r="AF102" s="6">
        <f t="shared" si="170"/>
        <v>-2986.9462439999998</v>
      </c>
      <c r="AG102" s="6">
        <f t="shared" si="171"/>
        <v>-3397.2884939999999</v>
      </c>
      <c r="AI102" s="6">
        <f t="shared" si="172"/>
        <v>2081.3225400000001</v>
      </c>
      <c r="AJ102" s="6">
        <f t="shared" si="173"/>
        <v>2441.6930139999995</v>
      </c>
      <c r="AK102" s="6">
        <f t="shared" si="174"/>
        <v>2397.7642089999999</v>
      </c>
      <c r="AL102" s="6">
        <f t="shared" si="175"/>
        <v>2673.4940980000001</v>
      </c>
      <c r="AM102" s="6">
        <f t="shared" si="176"/>
        <v>3027.5607180000006</v>
      </c>
      <c r="AN102" s="6">
        <f t="shared" si="177"/>
        <v>3340.3389779999998</v>
      </c>
      <c r="AO102" s="6">
        <f t="shared" si="178"/>
        <v>2973.7173510000002</v>
      </c>
      <c r="AP102" s="6">
        <f t="shared" si="179"/>
        <v>3452.2195589999997</v>
      </c>
      <c r="AQ102" s="6">
        <f t="shared" si="180"/>
        <v>4081.159584</v>
      </c>
      <c r="AR102" s="6">
        <f t="shared" si="181"/>
        <v>4298.2980539999999</v>
      </c>
    </row>
    <row r="103" spans="1:44" s="6" customFormat="1" x14ac:dyDescent="0.25">
      <c r="A103" s="58" t="str">
        <f t="shared" si="182"/>
        <v>Clothing</v>
      </c>
      <c r="B103" s="57">
        <f>'[1]by prod'!B116</f>
        <v>2641.4474369999998</v>
      </c>
      <c r="C103" s="57">
        <f>'[1]by prod'!C116</f>
        <v>2905.9532079999999</v>
      </c>
      <c r="D103" s="57">
        <f>'[1]by prod'!D116</f>
        <v>2433.9134430000004</v>
      </c>
      <c r="E103" s="57">
        <f>'[1]by prod'!E116</f>
        <v>2472.7784150000002</v>
      </c>
      <c r="F103" s="57">
        <f>'[1]by prod'!F116</f>
        <v>2707.2612049999989</v>
      </c>
      <c r="G103" s="57">
        <f>'[1]by prod'!G116</f>
        <v>2546.4867769999996</v>
      </c>
      <c r="H103" s="57">
        <f>'[1]by prod'!H116</f>
        <v>2273.4595530000001</v>
      </c>
      <c r="I103" s="57">
        <f>'[1]by prod'!I116</f>
        <v>1991.151077</v>
      </c>
      <c r="J103" s="57">
        <f>'[1]by prod'!J116</f>
        <v>2195.6360239999999</v>
      </c>
      <c r="K103" s="57">
        <f>'[1]by prod'!K116</f>
        <v>2188.2300409999998</v>
      </c>
      <c r="L103" s="57"/>
      <c r="M103" s="57">
        <f>'[1]by prod'!M116</f>
        <v>1004.4165829999999</v>
      </c>
      <c r="N103" s="57">
        <f>'[1]by prod'!N116</f>
        <v>1260.5654910000001</v>
      </c>
      <c r="O103" s="57">
        <f>'[1]by prod'!O116</f>
        <v>1371.2618339999999</v>
      </c>
      <c r="P103" s="57">
        <f>'[1]by prod'!P116</f>
        <v>2062.0791899999995</v>
      </c>
      <c r="Q103" s="57">
        <f>'[1]by prod'!Q116</f>
        <v>2338.2677650000001</v>
      </c>
      <c r="R103" s="57">
        <f>'[1]by prod'!R116</f>
        <v>2162.3591190000002</v>
      </c>
      <c r="S103" s="57">
        <f>'[1]by prod'!S116</f>
        <v>2125.0354170000001</v>
      </c>
      <c r="T103" s="57">
        <f>'[1]by prod'!T116</f>
        <v>2632.8371789999997</v>
      </c>
      <c r="U103" s="57">
        <f>'[1]by prod'!U116</f>
        <v>3166.2413309999997</v>
      </c>
      <c r="V103" s="57">
        <f>'[1]by prod'!V116</f>
        <v>3267.52286</v>
      </c>
      <c r="X103" s="6">
        <f t="shared" si="162"/>
        <v>1637.0308539999999</v>
      </c>
      <c r="Y103" s="6">
        <f t="shared" si="163"/>
        <v>1645.3877169999998</v>
      </c>
      <c r="Z103" s="6">
        <f t="shared" si="164"/>
        <v>1062.6516090000005</v>
      </c>
      <c r="AA103" s="6">
        <f t="shared" si="165"/>
        <v>410.69922500000075</v>
      </c>
      <c r="AB103" s="6">
        <f t="shared" si="166"/>
        <v>368.99343999999883</v>
      </c>
      <c r="AC103" s="6">
        <f t="shared" si="167"/>
        <v>384.12765799999943</v>
      </c>
      <c r="AD103" s="6">
        <f t="shared" si="168"/>
        <v>148.42413600000009</v>
      </c>
      <c r="AE103" s="6">
        <f t="shared" si="169"/>
        <v>-641.68610199999966</v>
      </c>
      <c r="AF103" s="6">
        <f t="shared" si="170"/>
        <v>-970.60530699999981</v>
      </c>
      <c r="AG103" s="6">
        <f t="shared" si="171"/>
        <v>-1079.2928190000002</v>
      </c>
      <c r="AI103" s="6">
        <f t="shared" si="172"/>
        <v>3645.86402</v>
      </c>
      <c r="AJ103" s="6">
        <f t="shared" si="173"/>
        <v>4166.5186990000002</v>
      </c>
      <c r="AK103" s="6">
        <f t="shared" si="174"/>
        <v>3805.1752770000003</v>
      </c>
      <c r="AL103" s="6">
        <f t="shared" si="175"/>
        <v>4534.8576049999992</v>
      </c>
      <c r="AM103" s="6">
        <f t="shared" si="176"/>
        <v>5045.5289699999994</v>
      </c>
      <c r="AN103" s="6">
        <f t="shared" si="177"/>
        <v>4708.8458959999998</v>
      </c>
      <c r="AO103" s="6">
        <f t="shared" si="178"/>
        <v>4398.4949699999997</v>
      </c>
      <c r="AP103" s="6">
        <f t="shared" si="179"/>
        <v>4623.9882559999996</v>
      </c>
      <c r="AQ103" s="6">
        <f t="shared" si="180"/>
        <v>5361.8773549999996</v>
      </c>
      <c r="AR103" s="6">
        <f t="shared" si="181"/>
        <v>5455.7529009999998</v>
      </c>
    </row>
  </sheetData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A117"/>
  <sheetViews>
    <sheetView topLeftCell="A79" workbookViewId="0">
      <selection activeCell="G35" sqref="G35"/>
    </sheetView>
  </sheetViews>
  <sheetFormatPr defaultRowHeight="12.75" x14ac:dyDescent="0.2"/>
  <cols>
    <col min="1" max="1" width="30.85546875" style="49" bestFit="1" customWidth="1"/>
    <col min="2" max="3" width="7" style="49" bestFit="1" customWidth="1"/>
    <col min="4" max="4" width="9" style="46" bestFit="1" customWidth="1"/>
    <col min="5" max="5" width="7.5703125" style="47" bestFit="1" customWidth="1"/>
    <col min="6" max="7" width="7" style="49" bestFit="1" customWidth="1"/>
    <col min="8" max="8" width="9" style="46" bestFit="1" customWidth="1"/>
    <col min="9" max="9" width="7.5703125" style="47" bestFit="1" customWidth="1"/>
    <col min="10" max="10" width="7.85546875" style="49" customWidth="1"/>
    <col min="11" max="11" width="9" style="46" bestFit="1" customWidth="1"/>
    <col min="12" max="12" width="7.5703125" style="47" bestFit="1" customWidth="1"/>
    <col min="13" max="13" width="8.28515625" style="49" bestFit="1" customWidth="1"/>
    <col min="14" max="14" width="2.42578125" style="48" customWidth="1"/>
    <col min="15" max="15" width="23.42578125" style="49" bestFit="1" customWidth="1"/>
    <col min="16" max="16" width="8" style="49" bestFit="1" customWidth="1"/>
    <col min="17" max="17" width="9" style="49" bestFit="1" customWidth="1"/>
    <col min="18" max="18" width="9" style="46" bestFit="1" customWidth="1"/>
    <col min="19" max="19" width="7.5703125" style="47" bestFit="1" customWidth="1"/>
    <col min="20" max="20" width="8" style="49" bestFit="1" customWidth="1"/>
    <col min="21" max="21" width="9" style="49" bestFit="1" customWidth="1"/>
    <col min="22" max="22" width="9" style="46" bestFit="1" customWidth="1"/>
    <col min="23" max="23" width="7.5703125" style="47" bestFit="1" customWidth="1"/>
    <col min="24" max="24" width="9" style="49" bestFit="1" customWidth="1"/>
    <col min="25" max="25" width="9" style="46" bestFit="1" customWidth="1"/>
    <col min="26" max="26" width="7.5703125" style="47" bestFit="1" customWidth="1"/>
    <col min="27" max="27" width="8.28515625" style="49" bestFit="1" customWidth="1"/>
    <col min="28" max="16384" width="9.140625" style="49"/>
  </cols>
  <sheetData>
    <row r="1" spans="1:27" s="36" customFormat="1" x14ac:dyDescent="0.2">
      <c r="A1" s="35" t="str">
        <f>'Africa by REC'!A38</f>
        <v>Africa</v>
      </c>
      <c r="B1" s="36" t="s">
        <v>93</v>
      </c>
      <c r="D1" s="37"/>
      <c r="E1" s="38"/>
      <c r="H1" s="37"/>
      <c r="I1" s="38"/>
      <c r="K1" s="37"/>
      <c r="L1" s="38"/>
      <c r="N1" s="39"/>
      <c r="O1" s="35" t="str">
        <f>'Africa by comm'!A43</f>
        <v>Total Trade</v>
      </c>
      <c r="P1" s="35"/>
      <c r="Q1" s="35"/>
      <c r="R1" s="37"/>
      <c r="S1" s="38"/>
      <c r="T1" s="35"/>
      <c r="U1" s="35"/>
      <c r="V1" s="37"/>
      <c r="W1" s="38"/>
      <c r="X1" s="35"/>
      <c r="Y1" s="37"/>
      <c r="Z1" s="38"/>
      <c r="AA1" s="35"/>
    </row>
    <row r="2" spans="1:27" s="40" customFormat="1" x14ac:dyDescent="0.2">
      <c r="B2" s="41" t="str">
        <f>'Africa by REC'!B39</f>
        <v>Export</v>
      </c>
      <c r="D2" s="42"/>
      <c r="E2" s="43"/>
      <c r="F2" s="41" t="str">
        <f>'Africa by REC'!F39</f>
        <v>Import</v>
      </c>
      <c r="H2" s="42"/>
      <c r="I2" s="43"/>
      <c r="J2" s="41" t="str">
        <f>'Africa by REC'!J39</f>
        <v>Trade</v>
      </c>
      <c r="K2" s="42"/>
      <c r="L2" s="43"/>
      <c r="M2" s="41" t="str">
        <f>'Africa by REC'!M39</f>
        <v>Balance</v>
      </c>
      <c r="N2" s="44"/>
      <c r="O2" s="41"/>
      <c r="P2" s="41" t="str">
        <f>'Africa by comm'!B44</f>
        <v>Export</v>
      </c>
      <c r="Q2" s="41"/>
      <c r="R2" s="42"/>
      <c r="S2" s="43"/>
      <c r="T2" s="41" t="str">
        <f>'Africa by comm'!F44</f>
        <v>Import</v>
      </c>
      <c r="U2" s="41"/>
      <c r="V2" s="42"/>
      <c r="W2" s="43"/>
      <c r="X2" s="41" t="str">
        <f>'Africa by comm'!J44</f>
        <v>Trade</v>
      </c>
      <c r="Y2" s="42"/>
      <c r="Z2" s="43"/>
      <c r="AA2" s="41" t="str">
        <f>'Africa by comm'!M44</f>
        <v>Balance</v>
      </c>
    </row>
    <row r="3" spans="1:27" s="40" customFormat="1" ht="38.25" x14ac:dyDescent="0.2">
      <c r="A3" s="41" t="str">
        <f>'Africa by REC'!A40</f>
        <v>Product</v>
      </c>
      <c r="B3" s="41">
        <f>'Africa by REC'!B40</f>
        <v>2003</v>
      </c>
      <c r="C3" s="41">
        <f>'Africa by REC'!C40</f>
        <v>2012</v>
      </c>
      <c r="D3" s="41" t="str">
        <f>'Africa by REC'!D40</f>
        <v>Share of trade in 2012 (%)</v>
      </c>
      <c r="E3" s="41" t="str">
        <f>'Africa by REC'!E40</f>
        <v>Av.an. change (%)</v>
      </c>
      <c r="F3" s="41">
        <f>'Africa by REC'!F40</f>
        <v>2003</v>
      </c>
      <c r="G3" s="41">
        <f>'Africa by REC'!G40</f>
        <v>2012</v>
      </c>
      <c r="H3" s="41" t="str">
        <f>'Africa by REC'!H40</f>
        <v>Share of trade in 2012 (%)</v>
      </c>
      <c r="I3" s="41" t="str">
        <f>'Africa by REC'!I40</f>
        <v>Av.an. change (%)</v>
      </c>
      <c r="J3" s="41">
        <f>'Africa by REC'!J40</f>
        <v>2012</v>
      </c>
      <c r="K3" s="41" t="str">
        <f>'Africa by REC'!K40</f>
        <v>Share of Africa in 2012(%)</v>
      </c>
      <c r="L3" s="41" t="str">
        <f>'Africa by REC'!L40</f>
        <v>Av.an. change (%)</v>
      </c>
      <c r="M3" s="41">
        <f>'Africa by REC'!M40</f>
        <v>2012</v>
      </c>
      <c r="N3" s="44"/>
      <c r="O3" s="41" t="str">
        <f>'Africa by comm'!A45</f>
        <v>REC</v>
      </c>
      <c r="P3" s="41">
        <f>'Africa by comm'!B45</f>
        <v>2003</v>
      </c>
      <c r="Q3" s="41">
        <f>'Africa by comm'!C45</f>
        <v>2012</v>
      </c>
      <c r="R3" s="42" t="str">
        <f>'Africa by comm'!D45</f>
        <v>Share of trade in 2012 (%)</v>
      </c>
      <c r="S3" s="43" t="str">
        <f>'Africa by comm'!E45</f>
        <v>Av.an. change (%)</v>
      </c>
      <c r="T3" s="41">
        <f>'Africa by comm'!F45</f>
        <v>2003</v>
      </c>
      <c r="U3" s="41">
        <f>'Africa by comm'!G45</f>
        <v>2012</v>
      </c>
      <c r="V3" s="42" t="str">
        <f>'Africa by comm'!H45</f>
        <v>Share of trade in 2012 (%)</v>
      </c>
      <c r="W3" s="43" t="str">
        <f>'Africa by comm'!I45</f>
        <v>Av.an. change (%)</v>
      </c>
      <c r="X3" s="41">
        <f>'Africa by comm'!J45</f>
        <v>2012</v>
      </c>
      <c r="Y3" s="42" t="str">
        <f>'Africa by comm'!K45</f>
        <v>Share of Africa in 2012(%)</v>
      </c>
      <c r="Z3" s="43" t="str">
        <f>'Africa by comm'!L45</f>
        <v>Av.an. change (%)</v>
      </c>
      <c r="AA3" s="41">
        <f>'Africa by comm'!M45</f>
        <v>2012</v>
      </c>
    </row>
    <row r="4" spans="1:27" x14ac:dyDescent="0.2">
      <c r="A4" s="45" t="str">
        <f>'Africa by REC'!A41</f>
        <v>Total</v>
      </c>
      <c r="B4" s="45">
        <f>'Africa by REC'!B41</f>
        <v>186112.28165599998</v>
      </c>
      <c r="C4" s="45">
        <f>'Africa by REC'!C41</f>
        <v>637542.52186700003</v>
      </c>
      <c r="E4" s="47">
        <f>'Africa by REC'!E41</f>
        <v>0.14660782824057605</v>
      </c>
      <c r="F4" s="45">
        <f>'Africa by REC'!F41</f>
        <v>156301.25278799998</v>
      </c>
      <c r="G4" s="45">
        <f>'Africa by REC'!G41</f>
        <v>527054.41006000002</v>
      </c>
      <c r="I4" s="47">
        <f>'Africa by REC'!I41</f>
        <v>0.14460272879301361</v>
      </c>
      <c r="J4" s="45">
        <f>'Africa by REC'!J41</f>
        <v>1164596.9319270002</v>
      </c>
      <c r="L4" s="47">
        <f>'Africa by REC'!L41</f>
        <v>0.14569604327417962</v>
      </c>
      <c r="M4" s="45">
        <f>'Africa by REC'!M41</f>
        <v>110488.11180700001</v>
      </c>
      <c r="O4" s="45" t="str">
        <f>'Africa by comm'!A46</f>
        <v>World</v>
      </c>
      <c r="P4" s="45">
        <f>'Africa by comm'!B46</f>
        <v>6987228.1019550003</v>
      </c>
      <c r="Q4" s="45">
        <f>'Africa by comm'!C46</f>
        <v>17354847.000473998</v>
      </c>
      <c r="S4" s="47">
        <f>'Africa by comm'!E46</f>
        <v>0.10637349532812568</v>
      </c>
      <c r="T4" s="45">
        <f>'Africa by comm'!F46</f>
        <v>7423870.2451839997</v>
      </c>
      <c r="U4" s="45">
        <f>'Africa by comm'!G46</f>
        <v>16386320.467044001</v>
      </c>
      <c r="W4" s="47">
        <f>'Africa by comm'!I46</f>
        <v>9.1957346756299518E-2</v>
      </c>
      <c r="X4" s="45">
        <f>'Africa by comm'!J46</f>
        <v>33741167.467518002</v>
      </c>
      <c r="Z4" s="47">
        <f>'Africa by comm'!L46</f>
        <v>9.9136036695152363E-2</v>
      </c>
      <c r="AA4" s="45">
        <f>'Africa by comm'!M46</f>
        <v>968526.53342999704</v>
      </c>
    </row>
    <row r="5" spans="1:27" x14ac:dyDescent="0.2">
      <c r="A5" s="45" t="str">
        <f>'Africa by REC'!A42</f>
        <v>Agricultural products</v>
      </c>
      <c r="B5" s="45">
        <f>'Africa by REC'!B42</f>
        <v>29553.939921999998</v>
      </c>
      <c r="C5" s="45">
        <f>'Africa by REC'!C42</f>
        <v>55496.877409999994</v>
      </c>
      <c r="D5" s="46">
        <f>'Africa by REC'!D42</f>
        <v>8.7048119155223022E-2</v>
      </c>
      <c r="E5" s="47">
        <f>'Africa by REC'!E42</f>
        <v>7.2521252900159539E-2</v>
      </c>
      <c r="F5" s="45">
        <f>'Africa by REC'!F42</f>
        <v>24538.397530000002</v>
      </c>
      <c r="G5" s="45">
        <f>'Africa by REC'!G42</f>
        <v>85460.023969000002</v>
      </c>
      <c r="H5" s="46">
        <f>'Africa by REC'!H42</f>
        <v>0.16214649254006092</v>
      </c>
      <c r="I5" s="47">
        <f>'Africa by REC'!I42</f>
        <v>0.1487168171343225</v>
      </c>
      <c r="J5" s="45">
        <f>'Africa by REC'!J42</f>
        <v>140956.90137899999</v>
      </c>
      <c r="K5" s="46">
        <f>'Africa by REC'!K42</f>
        <v>0.1210349241997106</v>
      </c>
      <c r="L5" s="47">
        <f>'Africa by REC'!L42</f>
        <v>0.11228667077816867</v>
      </c>
      <c r="M5" s="45">
        <f>'Africa by REC'!M42</f>
        <v>-29963.146559000008</v>
      </c>
      <c r="O5" s="45" t="str">
        <f>'Africa by comm'!A47</f>
        <v>Africa</v>
      </c>
      <c r="P5" s="45">
        <f>'Africa by comm'!B47</f>
        <v>186112.28165599998</v>
      </c>
      <c r="Q5" s="45">
        <f>'Africa by comm'!C47</f>
        <v>637542.52186700003</v>
      </c>
      <c r="R5" s="46">
        <f>'Africa by comm'!D47</f>
        <v>3.6735703970745888E-2</v>
      </c>
      <c r="S5" s="47">
        <f>'Africa by comm'!E47</f>
        <v>0.14660782824057605</v>
      </c>
      <c r="T5" s="45">
        <f>'Africa by comm'!F47</f>
        <v>156301.25278799998</v>
      </c>
      <c r="U5" s="45">
        <f>'Africa by comm'!G47</f>
        <v>527054.41006000002</v>
      </c>
      <c r="V5" s="46">
        <f>'Africa by comm'!H47</f>
        <v>3.2164292839262261E-2</v>
      </c>
      <c r="W5" s="47">
        <f>'Africa by comm'!I47</f>
        <v>0.14460272879301361</v>
      </c>
      <c r="X5" s="45">
        <f>'Africa by comm'!J47</f>
        <v>1164596.9319270002</v>
      </c>
      <c r="Y5" s="46">
        <f>'Africa by comm'!K47</f>
        <v>3.4515608656639878E-2</v>
      </c>
      <c r="Z5" s="47">
        <f>'Africa by comm'!L47</f>
        <v>0.14569604327417962</v>
      </c>
      <c r="AA5" s="45">
        <f>'Africa by comm'!M47</f>
        <v>110488.11180700001</v>
      </c>
    </row>
    <row r="6" spans="1:27" x14ac:dyDescent="0.2">
      <c r="A6" s="45" t="str">
        <f>'Africa by REC'!A43</f>
        <v>Food</v>
      </c>
      <c r="B6" s="45">
        <f>'Africa by REC'!B43</f>
        <v>23191.554769000002</v>
      </c>
      <c r="C6" s="45">
        <f>'Africa by REC'!C43</f>
        <v>44061.854768999998</v>
      </c>
      <c r="D6" s="46">
        <f>'Africa by REC'!D43</f>
        <v>6.9112025092801413E-2</v>
      </c>
      <c r="E6" s="47">
        <f>'Africa by REC'!E43</f>
        <v>7.3916025829368071E-2</v>
      </c>
      <c r="F6" s="45">
        <f>'Africa by REC'!F43</f>
        <v>21567.467069999999</v>
      </c>
      <c r="G6" s="45">
        <f>'Africa by REC'!G43</f>
        <v>78281.161294000005</v>
      </c>
      <c r="H6" s="46">
        <f>'Africa by REC'!H43</f>
        <v>0.14852576849720023</v>
      </c>
      <c r="I6" s="47">
        <f>'Africa by REC'!I43</f>
        <v>0.15400172326203609</v>
      </c>
      <c r="J6" s="45">
        <f>'Africa by REC'!J43</f>
        <v>122343.016063</v>
      </c>
      <c r="K6" s="46">
        <f>'Africa by REC'!K43</f>
        <v>0.10505181038092308</v>
      </c>
      <c r="L6" s="47">
        <f>'Africa by REC'!L43</f>
        <v>0.11820663844973289</v>
      </c>
      <c r="M6" s="45">
        <f>'Africa by REC'!M43</f>
        <v>-34219.306525000007</v>
      </c>
      <c r="O6" s="45" t="str">
        <f>'Africa by comm'!A48</f>
        <v>CEN-SAD</v>
      </c>
      <c r="P6" s="45">
        <f>'Africa by comm'!B48</f>
        <v>84550.629241000017</v>
      </c>
      <c r="Q6" s="45">
        <f>'Africa by comm'!C48</f>
        <v>290123.65896299994</v>
      </c>
      <c r="R6" s="46">
        <f>'Africa by comm'!D48</f>
        <v>0.45506558231346278</v>
      </c>
      <c r="S6" s="47">
        <f>'Africa by comm'!E48</f>
        <v>0.14682263417086827</v>
      </c>
      <c r="T6" s="45">
        <f>'Africa by comm'!F48</f>
        <v>86928.858563999995</v>
      </c>
      <c r="U6" s="45">
        <f>'Africa by comm'!G48</f>
        <v>292035.406724</v>
      </c>
      <c r="V6" s="46">
        <f>'Africa by comm'!H48</f>
        <v>0.55408967489856431</v>
      </c>
      <c r="W6" s="47">
        <f>'Africa by comm'!I48</f>
        <v>0.14412800140361015</v>
      </c>
      <c r="X6" s="45">
        <f>'Africa by comm'!J48</f>
        <v>582159.06568699994</v>
      </c>
      <c r="Y6" s="46">
        <f>'Africa by comm'!K48</f>
        <v>0.49988030169694037</v>
      </c>
      <c r="Z6" s="47">
        <f>'Africa by comm'!L48</f>
        <v>0.14546297016131327</v>
      </c>
      <c r="AA6" s="45">
        <f>'Africa by comm'!M48</f>
        <v>-1911.7477610000642</v>
      </c>
    </row>
    <row r="7" spans="1:27" x14ac:dyDescent="0.2">
      <c r="A7" s="45" t="str">
        <f>'Africa by REC'!A44</f>
        <v>Fuels and Minerals</v>
      </c>
      <c r="B7" s="45">
        <f>'Africa by REC'!B44</f>
        <v>99027.140063999992</v>
      </c>
      <c r="C7" s="45">
        <f>'Africa by REC'!C44</f>
        <v>432878.20093699999</v>
      </c>
      <c r="D7" s="46">
        <f>'Africa by REC'!D44</f>
        <v>0.67897934034163798</v>
      </c>
      <c r="E7" s="47">
        <f>'Africa by REC'!E44</f>
        <v>0.17809158332232822</v>
      </c>
      <c r="F7" s="45">
        <f>'Africa by REC'!F44</f>
        <v>14693.434346</v>
      </c>
      <c r="G7" s="45">
        <f>'Africa by REC'!G44</f>
        <v>81512.782684999998</v>
      </c>
      <c r="H7" s="46">
        <f>'Africa by REC'!H44</f>
        <v>0.15465724435494346</v>
      </c>
      <c r="I7" s="47">
        <f>'Africa by REC'!I44</f>
        <v>0.20970101412894349</v>
      </c>
      <c r="J7" s="45">
        <f>'Africa by REC'!J44</f>
        <v>514390.98362199997</v>
      </c>
      <c r="K7" s="46">
        <f>'Africa by REC'!K44</f>
        <v>0.44169014147312152</v>
      </c>
      <c r="L7" s="47">
        <f>'Africa by REC'!L44</f>
        <v>0.18257380797550771</v>
      </c>
      <c r="M7" s="45">
        <f>'Africa by REC'!M44</f>
        <v>351365.418252</v>
      </c>
      <c r="O7" s="45" t="str">
        <f>'Africa by comm'!A49</f>
        <v>COMESA</v>
      </c>
      <c r="P7" s="45">
        <f>'Africa by comm'!B49</f>
        <v>37765.574850999998</v>
      </c>
      <c r="Q7" s="45">
        <f>'Africa by comm'!C49</f>
        <v>132453.78475600001</v>
      </c>
      <c r="R7" s="46">
        <f>'Africa by comm'!D49</f>
        <v>0.2077567851758626</v>
      </c>
      <c r="S7" s="47">
        <f>'Africa by comm'!E49</f>
        <v>0.14961396373987412</v>
      </c>
      <c r="T7" s="45">
        <f>'Africa by comm'!F49</f>
        <v>40014.657954000002</v>
      </c>
      <c r="U7" s="45">
        <f>'Africa by comm'!G49</f>
        <v>138274.06568299999</v>
      </c>
      <c r="V7" s="46">
        <f>'Africa by comm'!H49</f>
        <v>0.26235254471594088</v>
      </c>
      <c r="W7" s="47">
        <f>'Africa by comm'!I49</f>
        <v>0.14771943528211517</v>
      </c>
      <c r="X7" s="45">
        <f>'Africa by comm'!J49</f>
        <v>270727.850439</v>
      </c>
      <c r="Y7" s="46">
        <f>'Africa by comm'!K49</f>
        <v>0.23246484944026102</v>
      </c>
      <c r="Z7" s="47">
        <f>'Africa by comm'!L49</f>
        <v>0.14864243102375041</v>
      </c>
      <c r="AA7" s="45">
        <f>'Africa by comm'!M49</f>
        <v>-5820.2809269999852</v>
      </c>
    </row>
    <row r="8" spans="1:27" x14ac:dyDescent="0.2">
      <c r="A8" s="45" t="str">
        <f>'Africa by REC'!A45</f>
        <v>Fuels</v>
      </c>
      <c r="B8" s="45">
        <f>'Africa by REC'!B45</f>
        <v>86150.404658000014</v>
      </c>
      <c r="C8" s="45">
        <f>'Africa by REC'!C45</f>
        <v>378613.12888099998</v>
      </c>
      <c r="D8" s="46">
        <f>'Africa by REC'!D45</f>
        <v>0.5938633360050356</v>
      </c>
      <c r="E8" s="47">
        <f>'Africa by REC'!E45</f>
        <v>0.17879312481199694</v>
      </c>
      <c r="F8" s="45">
        <f>'Africa by REC'!F45</f>
        <v>12188.79263</v>
      </c>
      <c r="G8" s="45">
        <f>'Africa by REC'!G45</f>
        <v>70741.873011000003</v>
      </c>
      <c r="H8" s="46">
        <f>'Africa by REC'!H45</f>
        <v>0.13422119549848133</v>
      </c>
      <c r="I8" s="47">
        <f>'Africa by REC'!I45</f>
        <v>0.21578650485457707</v>
      </c>
      <c r="J8" s="45">
        <f>'Africa by REC'!J45</f>
        <v>449355.00189199997</v>
      </c>
      <c r="K8" s="46">
        <f>'Africa by REC'!K45</f>
        <v>0.38584594341020184</v>
      </c>
      <c r="L8" s="47">
        <f>'Africa by REC'!L45</f>
        <v>0.18390840114029672</v>
      </c>
      <c r="M8" s="45">
        <f>'Africa by REC'!M45</f>
        <v>307871.25586999999</v>
      </c>
      <c r="O8" s="45" t="str">
        <f>'Africa by comm'!A50</f>
        <v>EAC</v>
      </c>
      <c r="P8" s="45">
        <f>'Africa by comm'!B50</f>
        <v>3905.5706579999996</v>
      </c>
      <c r="Q8" s="45">
        <f>'Africa by comm'!C50</f>
        <v>9313.5424610000009</v>
      </c>
      <c r="R8" s="46">
        <f>'Africa by comm'!D50</f>
        <v>1.4608503968842617E-2</v>
      </c>
      <c r="S8" s="47">
        <f>'Africa by comm'!E50</f>
        <v>0.10137879594350063</v>
      </c>
      <c r="T8" s="45">
        <f>'Africa by comm'!F50</f>
        <v>6358.6478200000001</v>
      </c>
      <c r="U8" s="45">
        <f>'Africa by comm'!G50</f>
        <v>27063.287495999997</v>
      </c>
      <c r="V8" s="46">
        <f>'Africa by comm'!H50</f>
        <v>5.1348185271647959E-2</v>
      </c>
      <c r="W8" s="47">
        <f>'Africa by comm'!I50</f>
        <v>0.17460174620243141</v>
      </c>
      <c r="X8" s="45">
        <f>'Africa by comm'!J50</f>
        <v>36376.829956999994</v>
      </c>
      <c r="Y8" s="46">
        <f>'Africa by comm'!K50</f>
        <v>3.1235553657872922E-2</v>
      </c>
      <c r="Z8" s="47">
        <f>'Africa by comm'!L50</f>
        <v>0.15094730481016172</v>
      </c>
      <c r="AA8" s="45">
        <f>'Africa by comm'!M50</f>
        <v>-17749.745034999996</v>
      </c>
    </row>
    <row r="9" spans="1:27" x14ac:dyDescent="0.2">
      <c r="A9" s="45" t="str">
        <f>'Africa by REC'!A46</f>
        <v>Manifactures</v>
      </c>
      <c r="B9" s="45">
        <f>'Africa by REC'!B46</f>
        <v>52262.629475000002</v>
      </c>
      <c r="C9" s="45">
        <f>'Africa by REC'!C46</f>
        <v>96536.016761000006</v>
      </c>
      <c r="D9" s="46">
        <f>'Africa by REC'!D46</f>
        <v>0.15141894610935255</v>
      </c>
      <c r="E9" s="47">
        <f>'Africa by REC'!E46</f>
        <v>7.0559727702734332E-2</v>
      </c>
      <c r="F9" s="45">
        <f>'Africa by REC'!F46</f>
        <v>111892.26875800001</v>
      </c>
      <c r="G9" s="45">
        <f>'Africa by REC'!G46</f>
        <v>333178.92290000001</v>
      </c>
      <c r="H9" s="46">
        <f>'Africa by REC'!H46</f>
        <v>0.63215280346875535</v>
      </c>
      <c r="I9" s="47">
        <f>'Africa by REC'!I46</f>
        <v>0.12889369872663536</v>
      </c>
      <c r="J9" s="45">
        <f>'Africa by REC'!J46</f>
        <v>429714.93966100004</v>
      </c>
      <c r="K9" s="46">
        <f>'Africa by REC'!K46</f>
        <v>0.3689816861787299</v>
      </c>
      <c r="L9" s="47">
        <f>'Africa by REC'!L46</f>
        <v>0.11284912745831233</v>
      </c>
      <c r="M9" s="45">
        <f>'Africa by REC'!M46</f>
        <v>-236642.906139</v>
      </c>
      <c r="O9" s="45" t="str">
        <f>'Africa by comm'!A51</f>
        <v>ECCAS</v>
      </c>
      <c r="P9" s="45">
        <f>'Africa by comm'!B51</f>
        <v>20925.727711999996</v>
      </c>
      <c r="Q9" s="45">
        <f>'Africa by comm'!C51</f>
        <v>121889.418578</v>
      </c>
      <c r="R9" s="46">
        <f>'Africa by comm'!D51</f>
        <v>0.19118633565186383</v>
      </c>
      <c r="S9" s="47">
        <f>'Africa by comm'!E51</f>
        <v>0.21627481783598856</v>
      </c>
      <c r="T9" s="45">
        <f>'Africa by comm'!F51</f>
        <v>10822.040256</v>
      </c>
      <c r="U9" s="45">
        <f>'Africa by comm'!G51</f>
        <v>42168.467410000005</v>
      </c>
      <c r="V9" s="46">
        <f>'Africa by comm'!H51</f>
        <v>8.0007806793988376E-2</v>
      </c>
      <c r="W9" s="47">
        <f>'Africa by comm'!I51</f>
        <v>0.16313724766606574</v>
      </c>
      <c r="X9" s="45">
        <f>'Africa by comm'!J51</f>
        <v>164057.88598799999</v>
      </c>
      <c r="Y9" s="46">
        <f>'Africa by comm'!K51</f>
        <v>0.14087095843240943</v>
      </c>
      <c r="Z9" s="47">
        <f>'Africa by comm'!L51</f>
        <v>0.20020040274481055</v>
      </c>
      <c r="AA9" s="45">
        <f>'Africa by comm'!M51</f>
        <v>79720.951168</v>
      </c>
    </row>
    <row r="10" spans="1:27" x14ac:dyDescent="0.2">
      <c r="A10" s="45" t="str">
        <f>'Africa by REC'!A47</f>
        <v>Machinery and transport equipment</v>
      </c>
      <c r="B10" s="45">
        <f>'Africa by REC'!B47</f>
        <v>13310.460525</v>
      </c>
      <c r="C10" s="45">
        <f>'Africa by REC'!C47</f>
        <v>29158.634618</v>
      </c>
      <c r="D10" s="46">
        <f>'Africa by REC'!D47</f>
        <v>4.5735984060499862E-2</v>
      </c>
      <c r="E10" s="47">
        <f>'Africa by REC'!E47</f>
        <v>9.1042245411034672E-2</v>
      </c>
      <c r="F10" s="45">
        <f>'Africa by REC'!F47</f>
        <v>56872.440093999998</v>
      </c>
      <c r="G10" s="45">
        <f>'Africa by REC'!G47</f>
        <v>161710.91512599998</v>
      </c>
      <c r="H10" s="46">
        <f>'Africa by REC'!H47</f>
        <v>0.3068201537438815</v>
      </c>
      <c r="I10" s="47">
        <f>'Africa by REC'!I47</f>
        <v>0.12312058147359806</v>
      </c>
      <c r="J10" s="45">
        <f>'Africa by REC'!J47</f>
        <v>190869.54974399999</v>
      </c>
      <c r="K10" s="46">
        <f>'Africa by REC'!K47</f>
        <v>0.16389322735736364</v>
      </c>
      <c r="L10" s="47">
        <f>'Africa by REC'!L47</f>
        <v>0.11757935538570718</v>
      </c>
      <c r="M10" s="45">
        <f>'Africa by REC'!M47</f>
        <v>-132552.28050799997</v>
      </c>
      <c r="O10" s="45" t="str">
        <f>'Africa by comm'!A52</f>
        <v>ECOWAS</v>
      </c>
      <c r="P10" s="45">
        <f>'Africa by comm'!B52</f>
        <v>36759.969595000002</v>
      </c>
      <c r="Q10" s="45">
        <f>'Africa by comm'!C52</f>
        <v>136415.58059399997</v>
      </c>
      <c r="R10" s="46">
        <f>'Africa by comm'!D52</f>
        <v>0.21397095239156158</v>
      </c>
      <c r="S10" s="47">
        <f>'Africa by comm'!E52</f>
        <v>0.15684863083096867</v>
      </c>
      <c r="T10" s="45">
        <f>'Africa by comm'!F52</f>
        <v>32653.022953999996</v>
      </c>
      <c r="U10" s="45">
        <f>'Africa by comm'!G52</f>
        <v>123479.60249399999</v>
      </c>
      <c r="V10" s="46">
        <f>'Africa by comm'!H52</f>
        <v>0.23428245763078434</v>
      </c>
      <c r="W10" s="47">
        <f>'Africa by comm'!I52</f>
        <v>0.15927310070121914</v>
      </c>
      <c r="X10" s="45">
        <f>'Africa by comm'!J52</f>
        <v>259895.18308799996</v>
      </c>
      <c r="Y10" s="46">
        <f>'Africa by comm'!K52</f>
        <v>0.22316320433539563</v>
      </c>
      <c r="Z10" s="47">
        <f>'Africa by comm'!L52</f>
        <v>0.15799420138010989</v>
      </c>
      <c r="AA10" s="45">
        <f>'Africa by comm'!M52</f>
        <v>12935.978099999978</v>
      </c>
    </row>
    <row r="11" spans="1:27" x14ac:dyDescent="0.2">
      <c r="A11" s="45" t="str">
        <f>'Africa by REC'!A48</f>
        <v>Textiles</v>
      </c>
      <c r="B11" s="45">
        <f>'Africa by REC'!B48</f>
        <v>1723.150819</v>
      </c>
      <c r="C11" s="45">
        <f>'Africa by REC'!C48</f>
        <v>2381.5111749999996</v>
      </c>
      <c r="D11" s="46">
        <f>'Africa by REC'!D48</f>
        <v>3.7354546454813802E-3</v>
      </c>
      <c r="E11" s="47">
        <f>'Africa by REC'!E48</f>
        <v>3.6607556403938091E-2</v>
      </c>
      <c r="F11" s="45">
        <f>'Africa by REC'!F48</f>
        <v>8293.2869360000004</v>
      </c>
      <c r="G11" s="45">
        <f>'Africa by REC'!G48</f>
        <v>18661.88682</v>
      </c>
      <c r="H11" s="46">
        <f>'Africa by REC'!H48</f>
        <v>3.5407894258726577E-2</v>
      </c>
      <c r="I11" s="47">
        <f>'Africa by REC'!I48</f>
        <v>9.4300354605439951E-2</v>
      </c>
      <c r="J11" s="45">
        <f>'Africa by REC'!J48</f>
        <v>21043.397994999999</v>
      </c>
      <c r="K11" s="46">
        <f>'Africa by REC'!K48</f>
        <v>1.8069254192676382E-2</v>
      </c>
      <c r="L11" s="47">
        <f>'Africa by REC'!L48</f>
        <v>8.5981702733043175E-2</v>
      </c>
      <c r="M11" s="45">
        <f>'Africa by REC'!M48</f>
        <v>-16280.375645</v>
      </c>
      <c r="O11" s="45" t="str">
        <f>'Africa by comm'!A53</f>
        <v>IGAD</v>
      </c>
      <c r="P11" s="45">
        <f>'Africa by comm'!B53</f>
        <v>6320.2945719999998</v>
      </c>
      <c r="Q11" s="45">
        <f>'Africa by comm'!C53</f>
        <v>22896.156021000003</v>
      </c>
      <c r="R11" s="46">
        <f>'Africa by comm'!D53</f>
        <v>3.591314341504652E-2</v>
      </c>
      <c r="S11" s="47">
        <f>'Africa by comm'!E53</f>
        <v>0.15375585325071506</v>
      </c>
      <c r="T11" s="45">
        <f>'Africa by comm'!F53</f>
        <v>9613.3900420000009</v>
      </c>
      <c r="U11" s="45">
        <f>'Africa by comm'!G53</f>
        <v>35588.324256</v>
      </c>
      <c r="V11" s="46">
        <f>'Africa by comm'!H53</f>
        <v>6.75230556404008E-2</v>
      </c>
      <c r="W11" s="47">
        <f>'Africa by comm'!I53</f>
        <v>0.15653557793510497</v>
      </c>
      <c r="X11" s="45">
        <f>'Africa by comm'!J53</f>
        <v>58484.480277000002</v>
      </c>
      <c r="Y11" s="46">
        <f>'Africa by comm'!K53</f>
        <v>5.0218645330130367E-2</v>
      </c>
      <c r="Z11" s="47">
        <f>'Africa by comm'!L53</f>
        <v>0.15543935973797707</v>
      </c>
      <c r="AA11" s="45">
        <f>'Africa by comm'!M53</f>
        <v>-12692.168234999997</v>
      </c>
    </row>
    <row r="12" spans="1:27" x14ac:dyDescent="0.2">
      <c r="A12" s="45" t="str">
        <f>'Africa by REC'!A49</f>
        <v>Clothing</v>
      </c>
      <c r="B12" s="45">
        <f>'Africa by REC'!B49</f>
        <v>10390.561752</v>
      </c>
      <c r="C12" s="45">
        <f>'Africa by REC'!C49</f>
        <v>11816.733831</v>
      </c>
      <c r="D12" s="46">
        <f>'Africa by REC'!D49</f>
        <v>1.8534816778017403E-2</v>
      </c>
      <c r="E12" s="47">
        <f>'Africa by REC'!E49</f>
        <v>1.4393579499383913E-2</v>
      </c>
      <c r="F12" s="45">
        <f>'Africa by REC'!F49</f>
        <v>3422.4171510000001</v>
      </c>
      <c r="G12" s="45">
        <f>'Africa by REC'!G49</f>
        <v>9291.8643830000001</v>
      </c>
      <c r="H12" s="46">
        <f>'Africa by REC'!H49</f>
        <v>1.7629801033146108E-2</v>
      </c>
      <c r="I12" s="47">
        <f>'Africa by REC'!I49</f>
        <v>0.11736910141923951</v>
      </c>
      <c r="J12" s="45">
        <f>'Africa by REC'!J49</f>
        <v>21108.598213999998</v>
      </c>
      <c r="K12" s="46">
        <f>'Africa by REC'!K49</f>
        <v>1.8125239415728717E-2</v>
      </c>
      <c r="L12" s="47">
        <f>'Africa by REC'!L49</f>
        <v>4.8246836824794581E-2</v>
      </c>
      <c r="M12" s="45">
        <f>'Africa by REC'!M49</f>
        <v>2524.8694479999995</v>
      </c>
      <c r="O12" s="45" t="str">
        <f>'Africa by comm'!A54</f>
        <v>SADC</v>
      </c>
      <c r="P12" s="45">
        <f>'Africa by comm'!B54</f>
        <v>66415.435496000006</v>
      </c>
      <c r="Q12" s="45">
        <f>'Africa by comm'!C54</f>
        <v>245440.847289</v>
      </c>
      <c r="R12" s="46">
        <f>'Africa by comm'!D54</f>
        <v>0.38497957213935019</v>
      </c>
      <c r="S12" s="47">
        <f>'Africa by comm'!E54</f>
        <v>0.15631274624321234</v>
      </c>
      <c r="T12" s="45">
        <f>'Africa by comm'!F54</f>
        <v>47733.333021999999</v>
      </c>
      <c r="U12" s="45">
        <f>'Africa by comm'!G54</f>
        <v>168003.22341399998</v>
      </c>
      <c r="V12" s="46">
        <f>'Africa by comm'!H54</f>
        <v>0.31875878506523536</v>
      </c>
      <c r="W12" s="47">
        <f>'Africa by comm'!I54</f>
        <v>0.15006334444661862</v>
      </c>
      <c r="X12" s="45">
        <f>'Africa by comm'!J54</f>
        <v>413444.07070299995</v>
      </c>
      <c r="Y12" s="46">
        <f>'Africa by comm'!K54</f>
        <v>0.35501044126820319</v>
      </c>
      <c r="Z12" s="47">
        <f>'Africa by comm'!L54</f>
        <v>0.15373232223518252</v>
      </c>
      <c r="AA12" s="45">
        <f>'Africa by comm'!M54</f>
        <v>77437.623875000019</v>
      </c>
    </row>
    <row r="14" spans="1:27" s="36" customFormat="1" x14ac:dyDescent="0.2">
      <c r="A14" s="35" t="str">
        <f>'CEN-SAD'!A38</f>
        <v>CEN-SAD</v>
      </c>
      <c r="D14" s="37"/>
      <c r="E14" s="38"/>
      <c r="H14" s="37"/>
      <c r="I14" s="38"/>
      <c r="K14" s="37"/>
      <c r="L14" s="38"/>
      <c r="N14" s="39"/>
      <c r="O14" s="35" t="str">
        <f>Agri!A43</f>
        <v>Agricultural products</v>
      </c>
      <c r="R14" s="37"/>
      <c r="S14" s="38"/>
      <c r="V14" s="37"/>
      <c r="W14" s="38"/>
      <c r="Y14" s="37"/>
      <c r="Z14" s="38"/>
    </row>
    <row r="15" spans="1:27" s="40" customFormat="1" x14ac:dyDescent="0.2">
      <c r="B15" s="41" t="str">
        <f>'CEN-SAD'!B39</f>
        <v>Export</v>
      </c>
      <c r="D15" s="42"/>
      <c r="E15" s="43"/>
      <c r="F15" s="41" t="str">
        <f>'CEN-SAD'!F39</f>
        <v>Import</v>
      </c>
      <c r="H15" s="42"/>
      <c r="I15" s="43"/>
      <c r="J15" s="41" t="str">
        <f>'CEN-SAD'!J39</f>
        <v>Trade</v>
      </c>
      <c r="K15" s="42"/>
      <c r="L15" s="43"/>
      <c r="M15" s="41" t="str">
        <f>'CEN-SAD'!M39</f>
        <v>Balance</v>
      </c>
      <c r="N15" s="44"/>
      <c r="O15" s="41"/>
      <c r="P15" s="41" t="str">
        <f>Agri!B44</f>
        <v>Export</v>
      </c>
      <c r="Q15" s="41"/>
      <c r="R15" s="42"/>
      <c r="S15" s="43"/>
      <c r="T15" s="41" t="str">
        <f>Agri!F44</f>
        <v>Import</v>
      </c>
      <c r="U15" s="41"/>
      <c r="V15" s="42"/>
      <c r="W15" s="43"/>
      <c r="X15" s="41" t="str">
        <f>Agri!J44</f>
        <v>Trade</v>
      </c>
      <c r="Y15" s="42"/>
      <c r="Z15" s="43"/>
      <c r="AA15" s="41" t="str">
        <f>Agri!M44</f>
        <v>Balance</v>
      </c>
    </row>
    <row r="16" spans="1:27" s="40" customFormat="1" ht="38.25" x14ac:dyDescent="0.2">
      <c r="A16" s="41" t="str">
        <f>'CEN-SAD'!A40</f>
        <v>Product</v>
      </c>
      <c r="B16" s="41">
        <f>'CEN-SAD'!B40</f>
        <v>2003</v>
      </c>
      <c r="C16" s="41">
        <f>'CEN-SAD'!C40</f>
        <v>2012</v>
      </c>
      <c r="D16" s="41" t="str">
        <f>'CEN-SAD'!D40</f>
        <v>Share of trade in 2012 (%)</v>
      </c>
      <c r="E16" s="41" t="str">
        <f>'CEN-SAD'!E40</f>
        <v>Av.an. change (%)</v>
      </c>
      <c r="F16" s="41">
        <f>'CEN-SAD'!F40</f>
        <v>2003</v>
      </c>
      <c r="G16" s="41">
        <f>'CEN-SAD'!G40</f>
        <v>2012</v>
      </c>
      <c r="H16" s="41" t="str">
        <f>'CEN-SAD'!H40</f>
        <v>Share of trade in 2012 (%)</v>
      </c>
      <c r="I16" s="41" t="str">
        <f>'CEN-SAD'!I40</f>
        <v>Av.an. change (%)</v>
      </c>
      <c r="J16" s="41">
        <f>'CEN-SAD'!J40</f>
        <v>2012</v>
      </c>
      <c r="K16" s="41" t="str">
        <f>'CEN-SAD'!K40</f>
        <v>Share of Africa in 2012(%)</v>
      </c>
      <c r="L16" s="41" t="str">
        <f>'CEN-SAD'!L40</f>
        <v>Av.an. change (%)</v>
      </c>
      <c r="M16" s="41">
        <f>'CEN-SAD'!M40</f>
        <v>2012</v>
      </c>
      <c r="N16" s="44"/>
      <c r="O16" s="41" t="str">
        <f>Agri!A45</f>
        <v>REC</v>
      </c>
      <c r="P16" s="41">
        <f>Agri!B45</f>
        <v>2003</v>
      </c>
      <c r="Q16" s="41">
        <f>Agri!C45</f>
        <v>2012</v>
      </c>
      <c r="R16" s="42" t="str">
        <f>Agri!D45</f>
        <v>Share of trade in 2012 (%)</v>
      </c>
      <c r="S16" s="43" t="str">
        <f>Agri!E45</f>
        <v>Av.an. change (%)</v>
      </c>
      <c r="T16" s="41">
        <f>Agri!F45</f>
        <v>2003</v>
      </c>
      <c r="U16" s="41">
        <f>Agri!G45</f>
        <v>2012</v>
      </c>
      <c r="V16" s="42" t="str">
        <f>Agri!H45</f>
        <v>Share of trade in 2012 (%)</v>
      </c>
      <c r="W16" s="43" t="str">
        <f>Agri!I45</f>
        <v>Av.an. change (%)</v>
      </c>
      <c r="X16" s="41">
        <f>Agri!J45</f>
        <v>2012</v>
      </c>
      <c r="Y16" s="42" t="str">
        <f>Agri!K45</f>
        <v>Share of Africa in 2012(%)</v>
      </c>
      <c r="Z16" s="43" t="str">
        <f>Agri!L45</f>
        <v>Av.an. change (%)</v>
      </c>
      <c r="AA16" s="41">
        <f>Agri!M45</f>
        <v>2012</v>
      </c>
    </row>
    <row r="17" spans="1:27" x14ac:dyDescent="0.2">
      <c r="A17" s="45" t="str">
        <f>'CEN-SAD'!A41</f>
        <v>Total</v>
      </c>
      <c r="B17" s="45">
        <f>'CEN-SAD'!B41</f>
        <v>84550.629241000017</v>
      </c>
      <c r="C17" s="45">
        <f>'CEN-SAD'!C41</f>
        <v>290123.65896299994</v>
      </c>
      <c r="E17" s="47">
        <f>'CEN-SAD'!E41</f>
        <v>0.14682263417086827</v>
      </c>
      <c r="F17" s="45">
        <f>'CEN-SAD'!F41</f>
        <v>86928.858563999995</v>
      </c>
      <c r="G17" s="45">
        <f>'CEN-SAD'!G41</f>
        <v>292035.406724</v>
      </c>
      <c r="I17" s="47">
        <f>'CEN-SAD'!I41</f>
        <v>0.14412800140361015</v>
      </c>
      <c r="J17" s="45">
        <f>'CEN-SAD'!J41</f>
        <v>582159.06568699994</v>
      </c>
      <c r="L17" s="47">
        <f>'CEN-SAD'!L41</f>
        <v>0.14546297016131327</v>
      </c>
      <c r="M17" s="45">
        <f>'CEN-SAD'!M41</f>
        <v>-1911.7477610000642</v>
      </c>
      <c r="O17" s="45" t="str">
        <f>Agri!A46</f>
        <v>World</v>
      </c>
      <c r="P17" s="45">
        <f>Agri!B46</f>
        <v>649045.74212399998</v>
      </c>
      <c r="Q17" s="45">
        <f>Agri!C46</f>
        <v>1559443.229905</v>
      </c>
      <c r="S17" s="47">
        <f>Agri!E46</f>
        <v>0.10229887119588366</v>
      </c>
      <c r="T17" s="45">
        <f>Agri!F46</f>
        <v>691739.298862</v>
      </c>
      <c r="U17" s="45">
        <f>Agri!G46</f>
        <v>1586445.8474270001</v>
      </c>
      <c r="W17" s="47">
        <f>Agri!I46</f>
        <v>9.6613643288249618E-2</v>
      </c>
      <c r="X17" s="45">
        <f>Agri!J46</f>
        <v>3145889.0773320002</v>
      </c>
      <c r="Z17" s="47">
        <f>Agri!L46</f>
        <v>9.9395121581625112E-2</v>
      </c>
      <c r="AA17" s="45">
        <f>Agri!M46</f>
        <v>-27002.617522000102</v>
      </c>
    </row>
    <row r="18" spans="1:27" x14ac:dyDescent="0.2">
      <c r="A18" s="45" t="str">
        <f>'CEN-SAD'!A42</f>
        <v>Agricultural products</v>
      </c>
      <c r="B18" s="45">
        <f>'CEN-SAD'!B42</f>
        <v>15332.006305999997</v>
      </c>
      <c r="C18" s="45">
        <f>'CEN-SAD'!C42</f>
        <v>30584.898193000001</v>
      </c>
      <c r="D18" s="46">
        <f>'CEN-SAD'!D42</f>
        <v>0.10542021392643665</v>
      </c>
      <c r="E18" s="47">
        <f>'CEN-SAD'!E42</f>
        <v>7.9749761193905977E-2</v>
      </c>
      <c r="F18" s="45">
        <f>'CEN-SAD'!F42</f>
        <v>15037.613691999999</v>
      </c>
      <c r="G18" s="45">
        <f>'CEN-SAD'!G42</f>
        <v>54541.718604000002</v>
      </c>
      <c r="H18" s="46">
        <f>'CEN-SAD'!H42</f>
        <v>0.18676406130283676</v>
      </c>
      <c r="I18" s="47">
        <f>'CEN-SAD'!I42</f>
        <v>0.15391072657710159</v>
      </c>
      <c r="J18" s="45">
        <f>'CEN-SAD'!J42</f>
        <v>85126.616796999995</v>
      </c>
      <c r="K18" s="46">
        <f>'CEN-SAD'!K42</f>
        <v>0.14622569983779768</v>
      </c>
      <c r="L18" s="47">
        <f>'CEN-SAD'!L42</f>
        <v>0.12133718449077335</v>
      </c>
      <c r="M18" s="45">
        <f>'CEN-SAD'!M42</f>
        <v>-23956.820411000001</v>
      </c>
      <c r="O18" s="45" t="str">
        <f>Agri!A47</f>
        <v>Africa</v>
      </c>
      <c r="P18" s="45">
        <f>Agri!B47</f>
        <v>29553.939921999998</v>
      </c>
      <c r="Q18" s="45">
        <f>Agri!C47</f>
        <v>55496.877409999994</v>
      </c>
      <c r="R18" s="46">
        <f>Agri!D47</f>
        <v>3.5587622778278899E-2</v>
      </c>
      <c r="S18" s="47">
        <f>Agri!E47</f>
        <v>7.2521252900159539E-2</v>
      </c>
      <c r="T18" s="45">
        <f>Agri!F47</f>
        <v>24538.397530000002</v>
      </c>
      <c r="U18" s="45">
        <f>Agri!G47</f>
        <v>85460.023969000002</v>
      </c>
      <c r="V18" s="46">
        <f>Agri!H47</f>
        <v>5.3868856669519835E-2</v>
      </c>
      <c r="W18" s="47">
        <f>Agri!I47</f>
        <v>0.1487168171343225</v>
      </c>
      <c r="X18" s="45">
        <f>Agri!J47</f>
        <v>140956.90137899999</v>
      </c>
      <c r="Y18" s="46">
        <f>Agri!K47</f>
        <v>4.4806697856792921E-2</v>
      </c>
      <c r="Z18" s="47">
        <f>Agri!L47</f>
        <v>0.11228667077816867</v>
      </c>
      <c r="AA18" s="45">
        <f>Agri!M47</f>
        <v>-29963.146559000008</v>
      </c>
    </row>
    <row r="19" spans="1:27" x14ac:dyDescent="0.2">
      <c r="A19" s="45" t="str">
        <f>'CEN-SAD'!A43</f>
        <v>Food</v>
      </c>
      <c r="B19" s="45">
        <f>'CEN-SAD'!B43</f>
        <v>12429.820944000001</v>
      </c>
      <c r="C19" s="45">
        <f>'CEN-SAD'!C43</f>
        <v>24821.100726999994</v>
      </c>
      <c r="D19" s="46">
        <f>'CEN-SAD'!D43</f>
        <v>8.5553521611160574E-2</v>
      </c>
      <c r="E19" s="47">
        <f>'CEN-SAD'!E43</f>
        <v>7.9873558204568207E-2</v>
      </c>
      <c r="F19" s="45">
        <f>'CEN-SAD'!F43</f>
        <v>13128.886361999999</v>
      </c>
      <c r="G19" s="45">
        <f>'CEN-SAD'!G43</f>
        <v>50118.453234000008</v>
      </c>
      <c r="H19" s="46">
        <f>'CEN-SAD'!H43</f>
        <v>0.17161772880973472</v>
      </c>
      <c r="I19" s="47">
        <f>'CEN-SAD'!I43</f>
        <v>0.1604891531522703</v>
      </c>
      <c r="J19" s="45">
        <f>'CEN-SAD'!J43</f>
        <v>74939.553960999998</v>
      </c>
      <c r="K19" s="46">
        <f>'CEN-SAD'!K43</f>
        <v>0.12872693801060128</v>
      </c>
      <c r="L19" s="47">
        <f>'CEN-SAD'!L43</f>
        <v>0.12695876163725606</v>
      </c>
      <c r="M19" s="45">
        <f>'CEN-SAD'!M43</f>
        <v>-25297.352507000014</v>
      </c>
      <c r="O19" s="45" t="str">
        <f>Agri!A48</f>
        <v>CEN-SAD</v>
      </c>
      <c r="P19" s="45">
        <f>Agri!B48</f>
        <v>15332.006305999997</v>
      </c>
      <c r="Q19" s="45">
        <f>Agri!C48</f>
        <v>30584.898193000001</v>
      </c>
      <c r="R19" s="46">
        <f>Agri!D48</f>
        <v>0.55111025377238432</v>
      </c>
      <c r="S19" s="47">
        <f>Agri!E48</f>
        <v>7.9749761193905977E-2</v>
      </c>
      <c r="T19" s="45">
        <f>Agri!F48</f>
        <v>15037.613691999999</v>
      </c>
      <c r="U19" s="45">
        <f>Agri!G48</f>
        <v>54541.718604000002</v>
      </c>
      <c r="V19" s="46">
        <f>Agri!H48</f>
        <v>0.63821323785006911</v>
      </c>
      <c r="W19" s="47">
        <f>Agri!I48</f>
        <v>0.15391072657710159</v>
      </c>
      <c r="X19" s="45">
        <f>Agri!J48</f>
        <v>85126.616796999995</v>
      </c>
      <c r="Y19" s="46">
        <f>Agri!K48</f>
        <v>0.60391946732792123</v>
      </c>
      <c r="Z19" s="47">
        <f>Agri!L48</f>
        <v>0.12133718449077335</v>
      </c>
      <c r="AA19" s="45">
        <f>Agri!M48</f>
        <v>-23956.820411000001</v>
      </c>
    </row>
    <row r="20" spans="1:27" x14ac:dyDescent="0.2">
      <c r="A20" s="45" t="str">
        <f>'CEN-SAD'!A44</f>
        <v>Fuels and Minerals</v>
      </c>
      <c r="B20" s="45">
        <f>'CEN-SAD'!B44</f>
        <v>46570.119505999995</v>
      </c>
      <c r="C20" s="45">
        <f>'CEN-SAD'!C44</f>
        <v>212957.72065399995</v>
      </c>
      <c r="D20" s="46">
        <f>'CEN-SAD'!D44</f>
        <v>0.7340239724508606</v>
      </c>
      <c r="E20" s="47">
        <f>'CEN-SAD'!E44</f>
        <v>0.18400627523226065</v>
      </c>
      <c r="F20" s="45">
        <f>'CEN-SAD'!F44</f>
        <v>8612.9061350000011</v>
      </c>
      <c r="G20" s="45">
        <f>'CEN-SAD'!G44</f>
        <v>53392.146683000006</v>
      </c>
      <c r="H20" s="46">
        <f>'CEN-SAD'!H44</f>
        <v>0.18282764847572211</v>
      </c>
      <c r="I20" s="47">
        <f>'CEN-SAD'!I44</f>
        <v>0.22471886504266347</v>
      </c>
      <c r="J20" s="45">
        <f>'CEN-SAD'!J44</f>
        <v>266349.86733699997</v>
      </c>
      <c r="K20" s="46">
        <f>'CEN-SAD'!K44</f>
        <v>0.45752077573967387</v>
      </c>
      <c r="L20" s="47">
        <f>'CEN-SAD'!L44</f>
        <v>0.19113442152097448</v>
      </c>
      <c r="M20" s="45">
        <f>'CEN-SAD'!M44</f>
        <v>159565.57397099995</v>
      </c>
      <c r="O20" s="45" t="str">
        <f>Agri!A49</f>
        <v>COMESA</v>
      </c>
      <c r="P20" s="45">
        <f>Agri!B49</f>
        <v>7647.0380520000008</v>
      </c>
      <c r="Q20" s="45">
        <f>Agri!C49</f>
        <v>15926.293361000002</v>
      </c>
      <c r="R20" s="46">
        <f>Agri!D49</f>
        <v>0.2869763868575827</v>
      </c>
      <c r="S20" s="47">
        <f>Agri!E49</f>
        <v>8.4931664134876517E-2</v>
      </c>
      <c r="T20" s="45">
        <f>Agri!F49</f>
        <v>7841.8123699999996</v>
      </c>
      <c r="U20" s="45">
        <f>Agri!G49</f>
        <v>30145.660719</v>
      </c>
      <c r="V20" s="46">
        <f>Agri!H49</f>
        <v>0.35274575548838039</v>
      </c>
      <c r="W20" s="47">
        <f>Agri!I49</f>
        <v>0.16139166980304975</v>
      </c>
      <c r="X20" s="45">
        <f>Agri!J49</f>
        <v>46071.954080000003</v>
      </c>
      <c r="Y20" s="46">
        <f>Agri!K49</f>
        <v>0.32685135406122007</v>
      </c>
      <c r="Z20" s="47">
        <f>Agri!L49</f>
        <v>0.12876085164013507</v>
      </c>
      <c r="AA20" s="45">
        <f>Agri!M49</f>
        <v>-14219.367357999998</v>
      </c>
    </row>
    <row r="21" spans="1:27" x14ac:dyDescent="0.2">
      <c r="A21" s="45" t="str">
        <f>'CEN-SAD'!A45</f>
        <v>Fuels</v>
      </c>
      <c r="B21" s="45">
        <f>'CEN-SAD'!B45</f>
        <v>43905.20392900001</v>
      </c>
      <c r="C21" s="45">
        <f>'CEN-SAD'!C45</f>
        <v>202112.63343600006</v>
      </c>
      <c r="D21" s="46">
        <f>'CEN-SAD'!D45</f>
        <v>0.69664305957817763</v>
      </c>
      <c r="E21" s="47">
        <f>'CEN-SAD'!E45</f>
        <v>0.18488246810279096</v>
      </c>
      <c r="F21" s="45">
        <f>'CEN-SAD'!F45</f>
        <v>7247.8825559999996</v>
      </c>
      <c r="G21" s="45">
        <f>'CEN-SAD'!G45</f>
        <v>46825.175635</v>
      </c>
      <c r="H21" s="46">
        <f>'CEN-SAD'!H45</f>
        <v>0.16034074826842501</v>
      </c>
      <c r="I21" s="47">
        <f>'CEN-SAD'!I45</f>
        <v>0.23035321237500117</v>
      </c>
      <c r="J21" s="45">
        <f>'CEN-SAD'!J45</f>
        <v>248937.80907100005</v>
      </c>
      <c r="K21" s="46">
        <f>'CEN-SAD'!K45</f>
        <v>0.42761132436756111</v>
      </c>
      <c r="L21" s="47">
        <f>'CEN-SAD'!L45</f>
        <v>0.19222347489465896</v>
      </c>
      <c r="M21" s="45">
        <f>'CEN-SAD'!M45</f>
        <v>155287.45780100007</v>
      </c>
      <c r="O21" s="45" t="str">
        <f>Agri!A50</f>
        <v>EAC</v>
      </c>
      <c r="P21" s="45">
        <f>Agri!B50</f>
        <v>2491.486582</v>
      </c>
      <c r="Q21" s="45">
        <f>Agri!C50</f>
        <v>5878.1108860000004</v>
      </c>
      <c r="R21" s="46">
        <f>Agri!D50</f>
        <v>0.10591786710040775</v>
      </c>
      <c r="S21" s="47">
        <f>Agri!E50</f>
        <v>0.10006896738863658</v>
      </c>
      <c r="T21" s="45">
        <f>Agri!F50</f>
        <v>898.79107199999999</v>
      </c>
      <c r="U21" s="45">
        <f>Agri!G50</f>
        <v>3657.9068440000001</v>
      </c>
      <c r="V21" s="46">
        <f>Agri!H50</f>
        <v>4.2802548772123902E-2</v>
      </c>
      <c r="W21" s="47">
        <f>Agri!I50</f>
        <v>0.16877370517165446</v>
      </c>
      <c r="X21" s="45">
        <f>Agri!J50</f>
        <v>9536.0177299999996</v>
      </c>
      <c r="Y21" s="46">
        <f>Agri!K50</f>
        <v>6.76520102010464E-2</v>
      </c>
      <c r="Z21" s="47">
        <f>Agri!L50</f>
        <v>0.12176925124639859</v>
      </c>
      <c r="AA21" s="45">
        <f>Agri!M50</f>
        <v>2220.2040420000003</v>
      </c>
    </row>
    <row r="22" spans="1:27" x14ac:dyDescent="0.2">
      <c r="A22" s="45" t="str">
        <f>'CEN-SAD'!A46</f>
        <v>Manifactures</v>
      </c>
      <c r="B22" s="45">
        <f>'CEN-SAD'!B46</f>
        <v>21625.668297</v>
      </c>
      <c r="C22" s="45">
        <f>'CEN-SAD'!C46</f>
        <v>43524.191197</v>
      </c>
      <c r="D22" s="46">
        <f>'CEN-SAD'!D46</f>
        <v>0.15001944809523696</v>
      </c>
      <c r="E22" s="47">
        <f>'CEN-SAD'!E46</f>
        <v>8.0814696309880141E-2</v>
      </c>
      <c r="F22" s="45">
        <f>'CEN-SAD'!F46</f>
        <v>60572.839546999989</v>
      </c>
      <c r="G22" s="45">
        <f>'CEN-SAD'!G46</f>
        <v>175505.42715299991</v>
      </c>
      <c r="H22" s="46">
        <f>'CEN-SAD'!H46</f>
        <v>0.60097311186266011</v>
      </c>
      <c r="I22" s="47">
        <f>'CEN-SAD'!I46</f>
        <v>0.12547210467579095</v>
      </c>
      <c r="J22" s="45">
        <f>'CEN-SAD'!J46</f>
        <v>219029.61834999992</v>
      </c>
      <c r="K22" s="46">
        <f>'CEN-SAD'!K46</f>
        <v>0.37623672164501176</v>
      </c>
      <c r="L22" s="47">
        <f>'CEN-SAD'!L46</f>
        <v>0.11504709994794848</v>
      </c>
      <c r="M22" s="45">
        <f>'CEN-SAD'!M46</f>
        <v>-131981.2359559999</v>
      </c>
      <c r="O22" s="45" t="str">
        <f>Agri!A51</f>
        <v>ECCAS</v>
      </c>
      <c r="P22" s="45">
        <f>Agri!B51</f>
        <v>2406.5268079999996</v>
      </c>
      <c r="Q22" s="45">
        <f>Agri!C51</f>
        <v>3480.4470510000001</v>
      </c>
      <c r="R22" s="46">
        <f>Agri!D51</f>
        <v>6.2714286162213112E-2</v>
      </c>
      <c r="S22" s="47">
        <f>Agri!E51</f>
        <v>4.1849350306189637E-2</v>
      </c>
      <c r="T22" s="45">
        <f>Agri!F51</f>
        <v>2330.1665700000003</v>
      </c>
      <c r="U22" s="45">
        <f>Agri!G51</f>
        <v>8478.7716870000004</v>
      </c>
      <c r="V22" s="46">
        <f>Agri!H51</f>
        <v>9.921330808514181E-2</v>
      </c>
      <c r="W22" s="47">
        <f>Agri!I51</f>
        <v>0.15432295028237086</v>
      </c>
      <c r="X22" s="45">
        <f>Agri!J51</f>
        <v>11959.218738</v>
      </c>
      <c r="Y22" s="46">
        <f>Agri!K51</f>
        <v>8.4843087645949805E-2</v>
      </c>
      <c r="Z22" s="47">
        <f>Agri!L51</f>
        <v>0.1083883402753425</v>
      </c>
      <c r="AA22" s="45">
        <f>Agri!M51</f>
        <v>-4998.3246360000003</v>
      </c>
    </row>
    <row r="23" spans="1:27" x14ac:dyDescent="0.2">
      <c r="A23" s="45" t="str">
        <f>'CEN-SAD'!A47</f>
        <v>Machinery and transport equipment</v>
      </c>
      <c r="B23" s="45">
        <f>'CEN-SAD'!B47</f>
        <v>4605.3539680000004</v>
      </c>
      <c r="C23" s="45">
        <f>'CEN-SAD'!C47</f>
        <v>11861.506641</v>
      </c>
      <c r="D23" s="46">
        <f>'CEN-SAD'!D47</f>
        <v>4.0884313548908889E-2</v>
      </c>
      <c r="E23" s="47">
        <f>'CEN-SAD'!E47</f>
        <v>0.11084376640388149</v>
      </c>
      <c r="F23" s="45">
        <f>'CEN-SAD'!F47</f>
        <v>28724.647357000002</v>
      </c>
      <c r="G23" s="45">
        <f>'CEN-SAD'!G47</f>
        <v>80848.260017000008</v>
      </c>
      <c r="H23" s="46">
        <f>'CEN-SAD'!H47</f>
        <v>0.27684403382432654</v>
      </c>
      <c r="I23" s="47">
        <f>'CEN-SAD'!I47</f>
        <v>0.121850815536932</v>
      </c>
      <c r="J23" s="45">
        <f>'CEN-SAD'!J47</f>
        <v>92709.766658000008</v>
      </c>
      <c r="K23" s="46">
        <f>'CEN-SAD'!K47</f>
        <v>0.15925160685867559</v>
      </c>
      <c r="L23" s="47">
        <f>'CEN-SAD'!L47</f>
        <v>0.120380581520664</v>
      </c>
      <c r="M23" s="45">
        <f>'CEN-SAD'!M47</f>
        <v>-68986.753376000008</v>
      </c>
      <c r="O23" s="45" t="str">
        <f>Agri!A52</f>
        <v>ECOWAS</v>
      </c>
      <c r="P23" s="45">
        <f>Agri!B52</f>
        <v>8344.1992790000004</v>
      </c>
      <c r="Q23" s="45">
        <f>Agri!C52</f>
        <v>16556.896193</v>
      </c>
      <c r="R23" s="46">
        <f>Agri!D52</f>
        <v>0.29833923935361112</v>
      </c>
      <c r="S23" s="47">
        <f>Agri!E52</f>
        <v>7.9110774222254765E-2</v>
      </c>
      <c r="T23" s="45">
        <f>Agri!F52</f>
        <v>5879.7049360000001</v>
      </c>
      <c r="U23" s="45">
        <f>Agri!G52</f>
        <v>19505.942848999999</v>
      </c>
      <c r="V23" s="46">
        <f>Agri!H52</f>
        <v>0.22824640039974289</v>
      </c>
      <c r="W23" s="47">
        <f>Agri!I52</f>
        <v>0.14253084878622557</v>
      </c>
      <c r="X23" s="45">
        <f>Agri!J52</f>
        <v>36062.839042</v>
      </c>
      <c r="Y23" s="46">
        <f>Agri!K52</f>
        <v>0.2558430178954878</v>
      </c>
      <c r="Z23" s="47">
        <f>Agri!L52</f>
        <v>0.10890273581175114</v>
      </c>
      <c r="AA23" s="45">
        <f>Agri!M52</f>
        <v>-2949.0466559999986</v>
      </c>
    </row>
    <row r="24" spans="1:27" x14ac:dyDescent="0.2">
      <c r="A24" s="45" t="str">
        <f>'CEN-SAD'!A48</f>
        <v>Textiles</v>
      </c>
      <c r="B24" s="45">
        <f>'CEN-SAD'!B48</f>
        <v>1181.2625779999998</v>
      </c>
      <c r="C24" s="45">
        <f>'CEN-SAD'!C48</f>
        <v>1895.2094110000005</v>
      </c>
      <c r="D24" s="46">
        <f>'CEN-SAD'!D48</f>
        <v>6.5324193751523738E-3</v>
      </c>
      <c r="E24" s="47">
        <f>'CEN-SAD'!E48</f>
        <v>5.3931309623420187E-2</v>
      </c>
      <c r="F24" s="45">
        <f>'CEN-SAD'!F48</f>
        <v>6328.143916</v>
      </c>
      <c r="G24" s="45">
        <f>'CEN-SAD'!G48</f>
        <v>13654.823046</v>
      </c>
      <c r="H24" s="46">
        <f>'CEN-SAD'!H48</f>
        <v>4.6757423009686792E-2</v>
      </c>
      <c r="I24" s="47">
        <f>'CEN-SAD'!I48</f>
        <v>8.921143504206519E-2</v>
      </c>
      <c r="J24" s="45">
        <f>'CEN-SAD'!J48</f>
        <v>15550.032456999999</v>
      </c>
      <c r="K24" s="46">
        <f>'CEN-SAD'!K48</f>
        <v>2.6710968485304899E-2</v>
      </c>
      <c r="L24" s="47">
        <f>'CEN-SAD'!L48</f>
        <v>8.4239128448227341E-2</v>
      </c>
      <c r="M24" s="45">
        <f>'CEN-SAD'!M48</f>
        <v>-11759.613635</v>
      </c>
      <c r="O24" s="45" t="str">
        <f>Agri!A53</f>
        <v>IGAD</v>
      </c>
      <c r="P24" s="45">
        <f>Agri!B53</f>
        <v>2914.4150280000003</v>
      </c>
      <c r="Q24" s="45">
        <f>Agri!C53</f>
        <v>6997.5575910000007</v>
      </c>
      <c r="R24" s="46">
        <f>Agri!D53</f>
        <v>0.12608921289937494</v>
      </c>
      <c r="S24" s="47">
        <f>Agri!E53</f>
        <v>0.10221450103444263</v>
      </c>
      <c r="T24" s="45">
        <f>Agri!F53</f>
        <v>1689.5163770000001</v>
      </c>
      <c r="U24" s="45">
        <f>Agri!G53</f>
        <v>6332.2905920000003</v>
      </c>
      <c r="V24" s="46">
        <f>Agri!H53</f>
        <v>7.4096522536630599E-2</v>
      </c>
      <c r="W24" s="47">
        <f>Agri!I53</f>
        <v>0.15812485208578697</v>
      </c>
      <c r="X24" s="45">
        <f>Agri!J53</f>
        <v>13329.848183000002</v>
      </c>
      <c r="Y24" s="46">
        <f>Agri!K53</f>
        <v>9.4566836051249256E-2</v>
      </c>
      <c r="Z24" s="47">
        <f>Agri!L53</f>
        <v>0.12538104355971713</v>
      </c>
      <c r="AA24" s="45">
        <f>Agri!M53</f>
        <v>665.2669990000004</v>
      </c>
    </row>
    <row r="25" spans="1:27" x14ac:dyDescent="0.2">
      <c r="A25" s="45" t="str">
        <f>'CEN-SAD'!A49</f>
        <v>Clothing</v>
      </c>
      <c r="B25" s="45">
        <f>'CEN-SAD'!B49</f>
        <v>7739.9884730000003</v>
      </c>
      <c r="C25" s="45">
        <f>'CEN-SAD'!C49</f>
        <v>9570.6243849999992</v>
      </c>
      <c r="D25" s="46">
        <f>'CEN-SAD'!D49</f>
        <v>3.2988086594552983E-2</v>
      </c>
      <c r="E25" s="47">
        <f>'CEN-SAD'!E49</f>
        <v>2.3869108107958725E-2</v>
      </c>
      <c r="F25" s="45">
        <f>'CEN-SAD'!F49</f>
        <v>2083.9966249999998</v>
      </c>
      <c r="G25" s="45">
        <f>'CEN-SAD'!G49</f>
        <v>5393.7648470000004</v>
      </c>
      <c r="H25" s="46">
        <f>'CEN-SAD'!H49</f>
        <v>1.8469557878293841E-2</v>
      </c>
      <c r="I25" s="47">
        <f>'CEN-SAD'!I49</f>
        <v>0.11144591254826963</v>
      </c>
      <c r="J25" s="45">
        <f>'CEN-SAD'!J49</f>
        <v>14964.389232</v>
      </c>
      <c r="K25" s="46">
        <f>'CEN-SAD'!K49</f>
        <v>2.5704983592999067E-2</v>
      </c>
      <c r="L25" s="47">
        <f>'CEN-SAD'!L49</f>
        <v>4.7871243617657155E-2</v>
      </c>
      <c r="M25" s="45">
        <f>'CEN-SAD'!M49</f>
        <v>4176.8595379999988</v>
      </c>
      <c r="O25" s="45" t="str">
        <f>Agri!A54</f>
        <v>SADC</v>
      </c>
      <c r="P25" s="45">
        <f>Agri!B54</f>
        <v>11182.189910999999</v>
      </c>
      <c r="Q25" s="45">
        <f>Agri!C54</f>
        <v>19347.071621999999</v>
      </c>
      <c r="R25" s="46">
        <f>Agri!D54</f>
        <v>0.34861549919408341</v>
      </c>
      <c r="S25" s="47">
        <f>Agri!E54</f>
        <v>6.2806652018996711E-2</v>
      </c>
      <c r="T25" s="45">
        <f>Agri!F54</f>
        <v>5520.2627649999995</v>
      </c>
      <c r="U25" s="45">
        <f>Agri!G54</f>
        <v>19588.579442000002</v>
      </c>
      <c r="V25" s="46">
        <f>Agri!H54</f>
        <v>0.22921336236818299</v>
      </c>
      <c r="W25" s="47">
        <f>Agri!I54</f>
        <v>0.15110757054355894</v>
      </c>
      <c r="X25" s="45">
        <f>Agri!J54</f>
        <v>38935.651064000005</v>
      </c>
      <c r="Y25" s="46">
        <f>Agri!K54</f>
        <v>0.27622380091423254</v>
      </c>
      <c r="Z25" s="47">
        <f>Agri!L54</f>
        <v>9.8603046532485861E-2</v>
      </c>
      <c r="AA25" s="45">
        <f>Agri!M54</f>
        <v>-241.50782000000254</v>
      </c>
    </row>
    <row r="27" spans="1:27" s="36" customFormat="1" x14ac:dyDescent="0.2">
      <c r="A27" s="35" t="str">
        <f>COMESA!A38</f>
        <v>COMESA</v>
      </c>
      <c r="D27" s="37"/>
      <c r="E27" s="38"/>
      <c r="H27" s="37"/>
      <c r="I27" s="38"/>
      <c r="K27" s="37"/>
      <c r="L27" s="38"/>
      <c r="N27" s="39"/>
      <c r="O27" s="35" t="str">
        <f>Food!A43</f>
        <v>Food</v>
      </c>
      <c r="R27" s="37"/>
      <c r="S27" s="38"/>
      <c r="V27" s="37"/>
      <c r="W27" s="38"/>
      <c r="Y27" s="37"/>
      <c r="Z27" s="38"/>
    </row>
    <row r="28" spans="1:27" s="40" customFormat="1" x14ac:dyDescent="0.2">
      <c r="B28" s="41" t="str">
        <f>COMESA!B39</f>
        <v>Export</v>
      </c>
      <c r="D28" s="42"/>
      <c r="E28" s="43"/>
      <c r="F28" s="41" t="str">
        <f>COMESA!F39</f>
        <v>Import</v>
      </c>
      <c r="H28" s="42"/>
      <c r="I28" s="43"/>
      <c r="J28" s="41" t="str">
        <f>COMESA!J39</f>
        <v>Trade</v>
      </c>
      <c r="K28" s="42"/>
      <c r="L28" s="43"/>
      <c r="M28" s="41" t="str">
        <f>COMESA!M39</f>
        <v>Balance</v>
      </c>
      <c r="N28" s="44"/>
      <c r="O28" s="41"/>
      <c r="P28" s="41" t="str">
        <f>Food!B44</f>
        <v>Export</v>
      </c>
      <c r="Q28" s="41"/>
      <c r="R28" s="42"/>
      <c r="S28" s="43"/>
      <c r="T28" s="41" t="str">
        <f>Food!F44</f>
        <v>Import</v>
      </c>
      <c r="U28" s="41"/>
      <c r="V28" s="42"/>
      <c r="W28" s="43"/>
      <c r="X28" s="41" t="str">
        <f>Food!J44</f>
        <v>Trade</v>
      </c>
      <c r="Y28" s="42"/>
      <c r="Z28" s="43"/>
      <c r="AA28" s="41" t="str">
        <f>Food!M44</f>
        <v>Balance</v>
      </c>
    </row>
    <row r="29" spans="1:27" s="40" customFormat="1" ht="38.25" x14ac:dyDescent="0.2">
      <c r="A29" s="41" t="str">
        <f>COMESA!A40</f>
        <v>Product</v>
      </c>
      <c r="B29" s="41">
        <f>COMESA!B40</f>
        <v>2003</v>
      </c>
      <c r="C29" s="41">
        <f>COMESA!C40</f>
        <v>2012</v>
      </c>
      <c r="D29" s="41" t="str">
        <f>COMESA!D40</f>
        <v>Share of trade in 2012 (%)</v>
      </c>
      <c r="E29" s="41" t="str">
        <f>COMESA!E40</f>
        <v>Av.an. change (%)</v>
      </c>
      <c r="F29" s="41">
        <f>COMESA!F40</f>
        <v>2003</v>
      </c>
      <c r="G29" s="41">
        <f>COMESA!G40</f>
        <v>2012</v>
      </c>
      <c r="H29" s="41" t="str">
        <f>COMESA!H40</f>
        <v>Share of trade in 2012 (%)</v>
      </c>
      <c r="I29" s="41" t="str">
        <f>COMESA!I40</f>
        <v>Av.an. change (%)</v>
      </c>
      <c r="J29" s="41">
        <f>COMESA!J40</f>
        <v>2012</v>
      </c>
      <c r="K29" s="41" t="str">
        <f>COMESA!K40</f>
        <v>Share of Africa in 2012(%)</v>
      </c>
      <c r="L29" s="41" t="str">
        <f>COMESA!L40</f>
        <v>Av.an. change (%)</v>
      </c>
      <c r="M29" s="41">
        <f>COMESA!M40</f>
        <v>2012</v>
      </c>
      <c r="N29" s="44"/>
      <c r="O29" s="41" t="str">
        <f>Food!A45</f>
        <v>REC</v>
      </c>
      <c r="P29" s="41">
        <f>Food!B45</f>
        <v>2003</v>
      </c>
      <c r="Q29" s="41">
        <f>Food!C45</f>
        <v>2012</v>
      </c>
      <c r="R29" s="42" t="str">
        <f>Food!D45</f>
        <v>Share of trade in 2012 (%)</v>
      </c>
      <c r="S29" s="43" t="str">
        <f>Food!E45</f>
        <v>Av.an. change (%)</v>
      </c>
      <c r="T29" s="41">
        <f>Food!F45</f>
        <v>2003</v>
      </c>
      <c r="U29" s="41">
        <f>Food!G45</f>
        <v>2012</v>
      </c>
      <c r="V29" s="42" t="str">
        <f>Food!H45</f>
        <v>Share of trade in 2012 (%)</v>
      </c>
      <c r="W29" s="43" t="str">
        <f>Food!I45</f>
        <v>Av.an. change (%)</v>
      </c>
      <c r="X29" s="41">
        <f>Food!J45</f>
        <v>2012</v>
      </c>
      <c r="Y29" s="42" t="str">
        <f>Food!K45</f>
        <v>Share of Africa in 2012(%)</v>
      </c>
      <c r="Z29" s="43" t="str">
        <f>Food!L45</f>
        <v>Av.an. change (%)</v>
      </c>
      <c r="AA29" s="41">
        <f>Food!M45</f>
        <v>2012</v>
      </c>
    </row>
    <row r="30" spans="1:27" x14ac:dyDescent="0.2">
      <c r="A30" s="45" t="str">
        <f>COMESA!A41</f>
        <v>Total</v>
      </c>
      <c r="B30" s="45">
        <f>COMESA!B41</f>
        <v>37765.574850999998</v>
      </c>
      <c r="C30" s="45">
        <f>COMESA!C41</f>
        <v>132453.78475600001</v>
      </c>
      <c r="E30" s="47">
        <f>COMESA!E41</f>
        <v>0.14961396373987412</v>
      </c>
      <c r="F30" s="45">
        <f>COMESA!F41</f>
        <v>40014.657954000002</v>
      </c>
      <c r="G30" s="45">
        <f>COMESA!G41</f>
        <v>138274.06568299999</v>
      </c>
      <c r="I30" s="47">
        <f>COMESA!I41</f>
        <v>0.14771943528211517</v>
      </c>
      <c r="J30" s="45">
        <f>COMESA!J41</f>
        <v>270727.850439</v>
      </c>
      <c r="L30" s="47">
        <f>COMESA!L41</f>
        <v>0.14864243102375041</v>
      </c>
      <c r="M30" s="45">
        <f>COMESA!M41</f>
        <v>-5820.2809269999852</v>
      </c>
      <c r="O30" s="45" t="str">
        <f>Food!A46</f>
        <v>World</v>
      </c>
      <c r="P30" s="45">
        <f>Food!B46</f>
        <v>527570.03586800001</v>
      </c>
      <c r="Q30" s="45">
        <f>Food!C46</f>
        <v>1284310.2939200001</v>
      </c>
      <c r="S30" s="47">
        <f>Food!E46</f>
        <v>0.10390628177936345</v>
      </c>
      <c r="T30" s="45">
        <f>Food!F46</f>
        <v>554949.51769299991</v>
      </c>
      <c r="U30" s="45">
        <f>Food!G46</f>
        <v>1319582.155297</v>
      </c>
      <c r="W30" s="47">
        <f>Food!I46</f>
        <v>0.10102734750222342</v>
      </c>
      <c r="X30" s="45">
        <f>Food!J46</f>
        <v>2603892.449217</v>
      </c>
      <c r="Z30" s="47">
        <f>Food!L46</f>
        <v>0.10243792147126607</v>
      </c>
      <c r="AA30" s="45">
        <f>Food!M46</f>
        <v>-35271.861376999877</v>
      </c>
    </row>
    <row r="31" spans="1:27" x14ac:dyDescent="0.2">
      <c r="A31" s="45" t="str">
        <f>COMESA!A42</f>
        <v>Agricultural products</v>
      </c>
      <c r="B31" s="45">
        <f>COMESA!B42</f>
        <v>7647.0380520000008</v>
      </c>
      <c r="C31" s="45">
        <f>COMESA!C42</f>
        <v>15926.293361000002</v>
      </c>
      <c r="D31" s="46">
        <f>COMESA!D42</f>
        <v>0.12024037961873761</v>
      </c>
      <c r="E31" s="47">
        <f>COMESA!E42</f>
        <v>8.4931664134876517E-2</v>
      </c>
      <c r="F31" s="45">
        <f>COMESA!F42</f>
        <v>7841.8123699999996</v>
      </c>
      <c r="G31" s="45">
        <f>COMESA!G42</f>
        <v>30145.660719</v>
      </c>
      <c r="H31" s="46">
        <f>COMESA!H42</f>
        <v>0.21801384496866094</v>
      </c>
      <c r="I31" s="47">
        <f>COMESA!I42</f>
        <v>0.16139166980304975</v>
      </c>
      <c r="J31" s="45">
        <f>COMESA!J42</f>
        <v>46071.954080000003</v>
      </c>
      <c r="K31" s="46">
        <f>COMESA!K42</f>
        <v>0.1701781106202846</v>
      </c>
      <c r="L31" s="47">
        <f>COMESA!L42</f>
        <v>0.12876085164013507</v>
      </c>
      <c r="M31" s="45">
        <f>COMESA!M42</f>
        <v>-14219.367357999998</v>
      </c>
      <c r="O31" s="45" t="str">
        <f>Food!A47</f>
        <v>Africa</v>
      </c>
      <c r="P31" s="45">
        <f>Food!B47</f>
        <v>23191.554769000002</v>
      </c>
      <c r="Q31" s="45">
        <f>Food!C47</f>
        <v>44061.854768999998</v>
      </c>
      <c r="R31" s="46">
        <f>Food!D47</f>
        <v>3.4307795380595633E-2</v>
      </c>
      <c r="S31" s="47">
        <f>Food!E47</f>
        <v>7.3916025829368071E-2</v>
      </c>
      <c r="T31" s="45">
        <f>Food!F47</f>
        <v>21567.467069999999</v>
      </c>
      <c r="U31" s="45">
        <f>Food!G47</f>
        <v>78281.161294000005</v>
      </c>
      <c r="V31" s="46">
        <f>Food!H47</f>
        <v>5.9322688610002589E-2</v>
      </c>
      <c r="W31" s="47">
        <f>Food!I47</f>
        <v>0.15400172326203609</v>
      </c>
      <c r="X31" s="45">
        <f>Food!J47</f>
        <v>122343.016063</v>
      </c>
      <c r="Y31" s="46">
        <f>Food!K47</f>
        <v>4.6984665630022085E-2</v>
      </c>
      <c r="Z31" s="47">
        <f>Food!L47</f>
        <v>0.11820663844973289</v>
      </c>
      <c r="AA31" s="45">
        <f>Food!M47</f>
        <v>-34219.306525000007</v>
      </c>
    </row>
    <row r="32" spans="1:27" x14ac:dyDescent="0.2">
      <c r="A32" s="45" t="str">
        <f>COMESA!A43</f>
        <v>Food</v>
      </c>
      <c r="B32" s="45">
        <f>COMESA!B43</f>
        <v>6226.8433329999998</v>
      </c>
      <c r="C32" s="45">
        <f>COMESA!C43</f>
        <v>13397.685871000001</v>
      </c>
      <c r="D32" s="46">
        <f>COMESA!D43</f>
        <v>0.10114989085197205</v>
      </c>
      <c r="E32" s="47">
        <f>COMESA!E43</f>
        <v>8.8863748491267103E-2</v>
      </c>
      <c r="F32" s="45">
        <f>COMESA!F43</f>
        <v>6803.6244979999992</v>
      </c>
      <c r="G32" s="45">
        <f>COMESA!G43</f>
        <v>27389.565660999997</v>
      </c>
      <c r="H32" s="46">
        <f>COMESA!H43</f>
        <v>0.19808172650243688</v>
      </c>
      <c r="I32" s="47">
        <f>COMESA!I43</f>
        <v>0.16736045913158715</v>
      </c>
      <c r="J32" s="45">
        <f>COMESA!J43</f>
        <v>40787.251531999995</v>
      </c>
      <c r="K32" s="46">
        <f>COMESA!K43</f>
        <v>0.15065776005631204</v>
      </c>
      <c r="L32" s="47">
        <f>COMESA!L43</f>
        <v>0.13517472993750301</v>
      </c>
      <c r="M32" s="45">
        <f>COMESA!M43</f>
        <v>-13991.879789999995</v>
      </c>
      <c r="O32" s="45" t="str">
        <f>Food!A48</f>
        <v>CEN-SAD</v>
      </c>
      <c r="P32" s="45">
        <f>Food!B48</f>
        <v>12429.820944000001</v>
      </c>
      <c r="Q32" s="45">
        <f>Food!C48</f>
        <v>24821.100726999994</v>
      </c>
      <c r="R32" s="46">
        <f>Food!D48</f>
        <v>0.56332401023805834</v>
      </c>
      <c r="S32" s="47">
        <f>Food!E48</f>
        <v>7.9873558204568207E-2</v>
      </c>
      <c r="T32" s="45">
        <f>Food!F48</f>
        <v>13128.886361999999</v>
      </c>
      <c r="U32" s="45">
        <f>Food!G48</f>
        <v>50118.453234000008</v>
      </c>
      <c r="V32" s="46">
        <f>Food!H48</f>
        <v>0.64023645543236751</v>
      </c>
      <c r="W32" s="47">
        <f>Food!I48</f>
        <v>0.1604891531522703</v>
      </c>
      <c r="X32" s="45">
        <f>Food!J48</f>
        <v>74939.553960999998</v>
      </c>
      <c r="Y32" s="46">
        <f>Food!K48</f>
        <v>0.61253642727272806</v>
      </c>
      <c r="Z32" s="47">
        <f>Food!L48</f>
        <v>0.12695876163725606</v>
      </c>
      <c r="AA32" s="45">
        <f>Food!M48</f>
        <v>-25297.352507000014</v>
      </c>
    </row>
    <row r="33" spans="1:27" x14ac:dyDescent="0.2">
      <c r="A33" s="45" t="str">
        <f>COMESA!A44</f>
        <v>Fuels and Minerals</v>
      </c>
      <c r="B33" s="45">
        <f>COMESA!B44</f>
        <v>20805.728085000006</v>
      </c>
      <c r="C33" s="45">
        <f>COMESA!C44</f>
        <v>96857.282813000027</v>
      </c>
      <c r="D33" s="46">
        <f>COMESA!D44</f>
        <v>0.73125341787270071</v>
      </c>
      <c r="E33" s="47">
        <f>COMESA!E44</f>
        <v>0.18636027469187133</v>
      </c>
      <c r="F33" s="45">
        <f>COMESA!F44</f>
        <v>3798.4974360000006</v>
      </c>
      <c r="G33" s="45">
        <f>COMESA!G44</f>
        <v>16572.687632000001</v>
      </c>
      <c r="H33" s="46">
        <f>COMESA!H44</f>
        <v>0.11985391150639696</v>
      </c>
      <c r="I33" s="47">
        <f>COMESA!I44</f>
        <v>0.17784133054446483</v>
      </c>
      <c r="J33" s="45">
        <f>COMESA!J44</f>
        <v>113429.97044500003</v>
      </c>
      <c r="K33" s="46">
        <f>COMESA!K44</f>
        <v>0.41898153537239385</v>
      </c>
      <c r="L33" s="47">
        <f>COMESA!L44</f>
        <v>0.18507669533894577</v>
      </c>
      <c r="M33" s="45">
        <f>COMESA!M44</f>
        <v>80284.595181000026</v>
      </c>
      <c r="O33" s="45" t="str">
        <f>Food!A49</f>
        <v>COMESA</v>
      </c>
      <c r="P33" s="45">
        <f>Food!B49</f>
        <v>6226.8433329999998</v>
      </c>
      <c r="Q33" s="45">
        <f>Food!C49</f>
        <v>13397.685871000001</v>
      </c>
      <c r="R33" s="46">
        <f>Food!D49</f>
        <v>0.30406540853169056</v>
      </c>
      <c r="S33" s="47">
        <f>Food!E49</f>
        <v>8.8863748491267103E-2</v>
      </c>
      <c r="T33" s="45">
        <f>Food!F49</f>
        <v>6803.6244979999992</v>
      </c>
      <c r="U33" s="45">
        <f>Food!G49</f>
        <v>27389.565660999997</v>
      </c>
      <c r="V33" s="46">
        <f>Food!H49</f>
        <v>0.34988706360823135</v>
      </c>
      <c r="W33" s="47">
        <f>Food!I49</f>
        <v>0.16736045913158715</v>
      </c>
      <c r="X33" s="45">
        <f>Food!J49</f>
        <v>40787.251531999995</v>
      </c>
      <c r="Y33" s="46">
        <f>Food!K49</f>
        <v>0.33338438796536435</v>
      </c>
      <c r="Z33" s="47">
        <f>Food!L49</f>
        <v>0.13517472993750301</v>
      </c>
      <c r="AA33" s="45">
        <f>Food!M49</f>
        <v>-13991.879789999995</v>
      </c>
    </row>
    <row r="34" spans="1:27" x14ac:dyDescent="0.2">
      <c r="A34" s="45" t="str">
        <f>COMESA!A45</f>
        <v>Fuels</v>
      </c>
      <c r="B34" s="45">
        <f>COMESA!B45</f>
        <v>19146.044714</v>
      </c>
      <c r="C34" s="45">
        <f>COMESA!C45</f>
        <v>84708.71336200001</v>
      </c>
      <c r="D34" s="46">
        <f>COMESA!D45</f>
        <v>0.63953411009014449</v>
      </c>
      <c r="E34" s="47">
        <f>COMESA!E45</f>
        <v>0.17967126781986753</v>
      </c>
      <c r="F34" s="45">
        <f>COMESA!F45</f>
        <v>3019.594756</v>
      </c>
      <c r="G34" s="45">
        <f>COMESA!G45</f>
        <v>12980.075367999998</v>
      </c>
      <c r="H34" s="46">
        <f>COMESA!H45</f>
        <v>9.387208876722733E-2</v>
      </c>
      <c r="I34" s="47">
        <f>COMESA!I45</f>
        <v>0.17589850732361589</v>
      </c>
      <c r="J34" s="45">
        <f>COMESA!J45</f>
        <v>97688.78873</v>
      </c>
      <c r="K34" s="46">
        <f>COMESA!K45</f>
        <v>0.3608376034146184</v>
      </c>
      <c r="L34" s="47">
        <f>COMESA!L45</f>
        <v>0.17916296062193116</v>
      </c>
      <c r="M34" s="45">
        <f>COMESA!M45</f>
        <v>71728.637994000019</v>
      </c>
      <c r="O34" s="45" t="str">
        <f>Food!A50</f>
        <v>EAC</v>
      </c>
      <c r="P34" s="45">
        <f>Food!B50</f>
        <v>1954.1777269999998</v>
      </c>
      <c r="Q34" s="45">
        <f>Food!C50</f>
        <v>4676.1832220000006</v>
      </c>
      <c r="R34" s="46">
        <f>Food!D50</f>
        <v>0.10612769813062793</v>
      </c>
      <c r="S34" s="47">
        <f>Food!E50</f>
        <v>0.10180071823472336</v>
      </c>
      <c r="T34" s="45">
        <f>Food!F50</f>
        <v>741.50570699999992</v>
      </c>
      <c r="U34" s="45">
        <f>Food!G50</f>
        <v>3239.1948319999997</v>
      </c>
      <c r="V34" s="46">
        <f>Food!H50</f>
        <v>4.1378982867085717E-2</v>
      </c>
      <c r="W34" s="47">
        <f>Food!I50</f>
        <v>0.17800450835691151</v>
      </c>
      <c r="X34" s="45">
        <f>Food!J50</f>
        <v>7915.3780540000007</v>
      </c>
      <c r="Y34" s="46">
        <f>Food!K50</f>
        <v>6.4698241948882573E-2</v>
      </c>
      <c r="Z34" s="47">
        <f>Food!L50</f>
        <v>0.12714058015159746</v>
      </c>
      <c r="AA34" s="45">
        <f>Food!M50</f>
        <v>1436.9883900000009</v>
      </c>
    </row>
    <row r="35" spans="1:27" x14ac:dyDescent="0.2">
      <c r="A35" s="45" t="str">
        <f>COMESA!A46</f>
        <v>Manifactures</v>
      </c>
      <c r="B35" s="45">
        <f>COMESA!B46</f>
        <v>8734.2099350000008</v>
      </c>
      <c r="C35" s="45">
        <f>COMESA!C46</f>
        <v>17603.215759999999</v>
      </c>
      <c r="D35" s="46">
        <f>COMESA!D46</f>
        <v>0.13290081361153852</v>
      </c>
      <c r="E35" s="47">
        <f>COMESA!E46</f>
        <v>8.0982615230942523E-2</v>
      </c>
      <c r="F35" s="45">
        <f>COMESA!F46</f>
        <v>26947.267448999999</v>
      </c>
      <c r="G35" s="45">
        <f>COMESA!G46</f>
        <v>87932.136620999998</v>
      </c>
      <c r="H35" s="46">
        <f>COMESA!H46</f>
        <v>0.63592645653877489</v>
      </c>
      <c r="I35" s="47">
        <f>COMESA!I46</f>
        <v>0.14043443310421844</v>
      </c>
      <c r="J35" s="45">
        <f>COMESA!J46</f>
        <v>105535.352381</v>
      </c>
      <c r="K35" s="46">
        <f>COMESA!K46</f>
        <v>0.38982081898803045</v>
      </c>
      <c r="L35" s="47">
        <f>COMESA!L46</f>
        <v>0.12804999649992599</v>
      </c>
      <c r="M35" s="45">
        <f>COMESA!M46</f>
        <v>-70328.920860999991</v>
      </c>
      <c r="O35" s="45" t="str">
        <f>Food!A51</f>
        <v>ECCAS</v>
      </c>
      <c r="P35" s="45">
        <f>Food!B51</f>
        <v>751.40392200000008</v>
      </c>
      <c r="Q35" s="45">
        <f>Food!C51</f>
        <v>1140.778129</v>
      </c>
      <c r="R35" s="46">
        <f>Food!D51</f>
        <v>2.589037921759485E-2</v>
      </c>
      <c r="S35" s="47">
        <f>Food!E51</f>
        <v>4.7484307380213364E-2</v>
      </c>
      <c r="T35" s="45">
        <f>Food!F51</f>
        <v>2183.0089010000002</v>
      </c>
      <c r="U35" s="45">
        <f>Food!G51</f>
        <v>7973.1232540000001</v>
      </c>
      <c r="V35" s="46">
        <f>Food!H51</f>
        <v>0.10185238852110787</v>
      </c>
      <c r="W35" s="47">
        <f>Food!I51</f>
        <v>0.15480354371313099</v>
      </c>
      <c r="X35" s="45">
        <f>Food!J51</f>
        <v>9113.9013830000004</v>
      </c>
      <c r="Y35" s="46">
        <f>Food!K51</f>
        <v>7.4494659983752862E-2</v>
      </c>
      <c r="Z35" s="47">
        <f>Food!L51</f>
        <v>0.1341931305567956</v>
      </c>
      <c r="AA35" s="45">
        <f>Food!M51</f>
        <v>-6832.3451249999998</v>
      </c>
    </row>
    <row r="36" spans="1:27" x14ac:dyDescent="0.2">
      <c r="A36" s="45" t="str">
        <f>COMESA!A47</f>
        <v>Machinery and transport equipment</v>
      </c>
      <c r="B36" s="45">
        <f>COMESA!B47</f>
        <v>765.6289119999999</v>
      </c>
      <c r="C36" s="45">
        <f>COMESA!C47</f>
        <v>2054.0628030000003</v>
      </c>
      <c r="D36" s="46">
        <f>COMESA!D47</f>
        <v>1.5507769798982309E-2</v>
      </c>
      <c r="E36" s="47">
        <f>COMESA!E47</f>
        <v>0.11589083413593504</v>
      </c>
      <c r="F36" s="45">
        <f>COMESA!F47</f>
        <v>12763.827791000002</v>
      </c>
      <c r="G36" s="45">
        <f>COMESA!G47</f>
        <v>37869.240072999986</v>
      </c>
      <c r="H36" s="46">
        <f>COMESA!H47</f>
        <v>0.27387088016791999</v>
      </c>
      <c r="I36" s="47">
        <f>COMESA!I47</f>
        <v>0.12843982784685171</v>
      </c>
      <c r="J36" s="45">
        <f>COMESA!J47</f>
        <v>39923.302875999987</v>
      </c>
      <c r="K36" s="46">
        <f>COMESA!K47</f>
        <v>0.14746655289162963</v>
      </c>
      <c r="L36" s="47">
        <f>COMESA!L47</f>
        <v>0.12775882445906528</v>
      </c>
      <c r="M36" s="45">
        <f>COMESA!M47</f>
        <v>-35815.177269999986</v>
      </c>
      <c r="O36" s="45" t="str">
        <f>Food!A52</f>
        <v>ECOWAS</v>
      </c>
      <c r="P36" s="45">
        <f>Food!B52</f>
        <v>6749.5833870000006</v>
      </c>
      <c r="Q36" s="45">
        <f>Food!C52</f>
        <v>12684.346458</v>
      </c>
      <c r="R36" s="46">
        <f>Food!D52</f>
        <v>0.28787590818632885</v>
      </c>
      <c r="S36" s="47">
        <f>Food!E52</f>
        <v>7.261399397422319E-2</v>
      </c>
      <c r="T36" s="45">
        <f>Food!F52</f>
        <v>5333.0791760000002</v>
      </c>
      <c r="U36" s="45">
        <f>Food!G52</f>
        <v>18480.397894000002</v>
      </c>
      <c r="V36" s="46">
        <f>Food!H52</f>
        <v>0.23607720668058693</v>
      </c>
      <c r="W36" s="47">
        <f>Food!I52</f>
        <v>0.1480752778522394</v>
      </c>
      <c r="X36" s="45">
        <f>Food!J52</f>
        <v>31164.744352000002</v>
      </c>
      <c r="Y36" s="46">
        <f>Food!K52</f>
        <v>0.25473251645154676</v>
      </c>
      <c r="Z36" s="47">
        <f>Food!L52</f>
        <v>0.11102114527135631</v>
      </c>
      <c r="AA36" s="45">
        <f>Food!M52</f>
        <v>-5796.0514360000016</v>
      </c>
    </row>
    <row r="37" spans="1:27" x14ac:dyDescent="0.2">
      <c r="A37" s="45" t="str">
        <f>COMESA!A48</f>
        <v>Textiles</v>
      </c>
      <c r="B37" s="45">
        <f>COMESA!B48</f>
        <v>713.00287099999991</v>
      </c>
      <c r="C37" s="45">
        <f>COMESA!C48</f>
        <v>1318.8198509999995</v>
      </c>
      <c r="D37" s="46">
        <f>COMESA!D48</f>
        <v>9.9568302516192045E-3</v>
      </c>
      <c r="E37" s="47">
        <f>COMESA!E48</f>
        <v>7.0723003012624019E-2</v>
      </c>
      <c r="F37" s="45">
        <f>COMESA!F48</f>
        <v>1584.4312049999999</v>
      </c>
      <c r="G37" s="45">
        <f>COMESA!G48</f>
        <v>5349.4197809999987</v>
      </c>
      <c r="H37" s="46">
        <f>COMESA!H48</f>
        <v>3.8687079566054008E-2</v>
      </c>
      <c r="I37" s="47">
        <f>COMESA!I48</f>
        <v>0.14476096016332551</v>
      </c>
      <c r="J37" s="45">
        <f>COMESA!J48</f>
        <v>6668.239631999998</v>
      </c>
      <c r="K37" s="46">
        <f>COMESA!K48</f>
        <v>2.4630785570036784E-2</v>
      </c>
      <c r="L37" s="47">
        <f>COMESA!L48</f>
        <v>0.12568967380229701</v>
      </c>
      <c r="M37" s="45">
        <f>COMESA!M48</f>
        <v>-4030.5999299999994</v>
      </c>
      <c r="O37" s="45" t="str">
        <f>Food!A53</f>
        <v>IGAD</v>
      </c>
      <c r="P37" s="45">
        <f>Food!B53</f>
        <v>2228.6453020000004</v>
      </c>
      <c r="Q37" s="45">
        <f>Food!C53</f>
        <v>5619.8330249999999</v>
      </c>
      <c r="R37" s="46">
        <f>Food!D53</f>
        <v>0.12754417748555311</v>
      </c>
      <c r="S37" s="47">
        <f>Food!E53</f>
        <v>0.1082337812294929</v>
      </c>
      <c r="T37" s="45">
        <f>Food!F53</f>
        <v>1430.5262710000002</v>
      </c>
      <c r="U37" s="45">
        <f>Food!G53</f>
        <v>5973.6709410000003</v>
      </c>
      <c r="V37" s="46">
        <f>Food!H53</f>
        <v>7.6310453782931581E-2</v>
      </c>
      <c r="W37" s="47">
        <f>Food!I53</f>
        <v>0.17211903147089092</v>
      </c>
      <c r="X37" s="45">
        <f>Food!J53</f>
        <v>11593.503966</v>
      </c>
      <c r="Y37" s="46">
        <f>Food!K53</f>
        <v>9.4762286717126346E-2</v>
      </c>
      <c r="Z37" s="47">
        <f>Food!L53</f>
        <v>0.1367055841545266</v>
      </c>
      <c r="AA37" s="45">
        <f>Food!M53</f>
        <v>-353.8379160000004</v>
      </c>
    </row>
    <row r="38" spans="1:27" x14ac:dyDescent="0.2">
      <c r="A38" s="45" t="str">
        <f>COMESA!A49</f>
        <v>Clothing</v>
      </c>
      <c r="B38" s="45">
        <f>COMESA!B49</f>
        <v>2550.0462719999991</v>
      </c>
      <c r="C38" s="45">
        <f>COMESA!C49</f>
        <v>3526.4762749999995</v>
      </c>
      <c r="D38" s="46">
        <f>COMESA!D49</f>
        <v>2.6624201652646652E-2</v>
      </c>
      <c r="E38" s="47">
        <f>COMESA!E49</f>
        <v>3.6677460428749198E-2</v>
      </c>
      <c r="F38" s="45">
        <f>COMESA!F49</f>
        <v>554.99485600000003</v>
      </c>
      <c r="G38" s="45">
        <f>COMESA!G49</f>
        <v>3321.4252839999999</v>
      </c>
      <c r="H38" s="46">
        <f>COMESA!H49</f>
        <v>2.4020594661724407E-2</v>
      </c>
      <c r="I38" s="47">
        <f>COMESA!I49</f>
        <v>0.21993665629680503</v>
      </c>
      <c r="J38" s="45">
        <f>COMESA!J49</f>
        <v>6847.9015589999999</v>
      </c>
      <c r="K38" s="46">
        <f>COMESA!K49</f>
        <v>2.5294411150887333E-2</v>
      </c>
      <c r="L38" s="47">
        <f>COMESA!L49</f>
        <v>9.1856521434200422E-2</v>
      </c>
      <c r="M38" s="45">
        <f>COMESA!M49</f>
        <v>205.05099099999961</v>
      </c>
      <c r="O38" s="45" t="str">
        <f>Food!A54</f>
        <v>SADC</v>
      </c>
      <c r="P38" s="45">
        <f>Food!B54</f>
        <v>9312.5131360000014</v>
      </c>
      <c r="Q38" s="45">
        <f>Food!C54</f>
        <v>15940.834782</v>
      </c>
      <c r="R38" s="46">
        <f>Food!D54</f>
        <v>0.3617831084408929</v>
      </c>
      <c r="S38" s="47">
        <f>Food!E54</f>
        <v>6.1544587300391695E-2</v>
      </c>
      <c r="T38" s="45">
        <f>Food!F54</f>
        <v>4822.9862689999991</v>
      </c>
      <c r="U38" s="45">
        <f>Food!G54</f>
        <v>17751.567881999999</v>
      </c>
      <c r="V38" s="46">
        <f>Food!H54</f>
        <v>0.22676679278339473</v>
      </c>
      <c r="W38" s="47">
        <f>Food!I54</f>
        <v>0.15579304533952998</v>
      </c>
      <c r="X38" s="45">
        <f>Food!J54</f>
        <v>33692.402664000001</v>
      </c>
      <c r="Y38" s="46">
        <f>Food!K54</f>
        <v>0.27539293821766048</v>
      </c>
      <c r="Z38" s="47">
        <f>Food!L54</f>
        <v>0.10131974384189868</v>
      </c>
      <c r="AA38" s="45">
        <f>Food!M54</f>
        <v>-1810.7330999999995</v>
      </c>
    </row>
    <row r="40" spans="1:27" s="36" customFormat="1" x14ac:dyDescent="0.2">
      <c r="A40" s="35" t="str">
        <f>EAC!A38</f>
        <v>EAC</v>
      </c>
      <c r="D40" s="37"/>
      <c r="E40" s="38"/>
      <c r="H40" s="37"/>
      <c r="I40" s="38"/>
      <c r="K40" s="37"/>
      <c r="L40" s="38"/>
      <c r="N40" s="39"/>
      <c r="O40" s="35" t="str">
        <f>FandM!A43</f>
        <v>Fuels and Minerals</v>
      </c>
      <c r="R40" s="37"/>
      <c r="S40" s="38"/>
      <c r="V40" s="37"/>
      <c r="W40" s="38"/>
      <c r="Y40" s="37"/>
      <c r="Z40" s="38"/>
    </row>
    <row r="41" spans="1:27" s="40" customFormat="1" x14ac:dyDescent="0.2">
      <c r="B41" s="41" t="str">
        <f>EAC!B39</f>
        <v>Export</v>
      </c>
      <c r="D41" s="42"/>
      <c r="E41" s="43"/>
      <c r="F41" s="41" t="str">
        <f>EAC!F39</f>
        <v>Import</v>
      </c>
      <c r="H41" s="42"/>
      <c r="I41" s="43"/>
      <c r="J41" s="41" t="str">
        <f>EAC!J39</f>
        <v>Trade</v>
      </c>
      <c r="K41" s="42"/>
      <c r="L41" s="43"/>
      <c r="M41" s="41" t="str">
        <f>EAC!M39</f>
        <v>Balance</v>
      </c>
      <c r="N41" s="44"/>
      <c r="O41" s="41">
        <f>FandM!A44</f>
        <v>0</v>
      </c>
      <c r="P41" s="41" t="str">
        <f>FandM!B44</f>
        <v>Export</v>
      </c>
      <c r="Q41" s="41"/>
      <c r="R41" s="42"/>
      <c r="S41" s="43"/>
      <c r="T41" s="41" t="str">
        <f>FandM!F44</f>
        <v>Import</v>
      </c>
      <c r="U41" s="41"/>
      <c r="V41" s="42"/>
      <c r="W41" s="43"/>
      <c r="X41" s="41" t="str">
        <f>FandM!J44</f>
        <v>Trade</v>
      </c>
      <c r="Y41" s="42"/>
      <c r="Z41" s="43"/>
      <c r="AA41" s="41" t="str">
        <f>FandM!M44</f>
        <v>Balance</v>
      </c>
    </row>
    <row r="42" spans="1:27" s="40" customFormat="1" ht="38.25" x14ac:dyDescent="0.2">
      <c r="A42" s="41" t="str">
        <f>EAC!A40</f>
        <v>Product</v>
      </c>
      <c r="B42" s="41">
        <f>EAC!B40</f>
        <v>2003</v>
      </c>
      <c r="C42" s="41">
        <f>EAC!C40</f>
        <v>2012</v>
      </c>
      <c r="D42" s="41" t="str">
        <f>EAC!D40</f>
        <v>Share of trade in 2012 (%)</v>
      </c>
      <c r="E42" s="41" t="str">
        <f>EAC!E40</f>
        <v>Av.an. change (%)</v>
      </c>
      <c r="F42" s="41">
        <f>EAC!F40</f>
        <v>2003</v>
      </c>
      <c r="G42" s="41">
        <f>EAC!G40</f>
        <v>2012</v>
      </c>
      <c r="H42" s="41" t="str">
        <f>EAC!H40</f>
        <v>Share of trade in 2012 (%)</v>
      </c>
      <c r="I42" s="41" t="str">
        <f>EAC!I40</f>
        <v>Av.an. change (%)</v>
      </c>
      <c r="J42" s="41">
        <f>EAC!J40</f>
        <v>2012</v>
      </c>
      <c r="K42" s="41" t="str">
        <f>EAC!K40</f>
        <v>Share of Africa in 2012(%)</v>
      </c>
      <c r="L42" s="41" t="str">
        <f>EAC!L40</f>
        <v>Av.an. change (%)</v>
      </c>
      <c r="M42" s="41">
        <f>EAC!M40</f>
        <v>2012</v>
      </c>
      <c r="N42" s="44"/>
      <c r="O42" s="41" t="str">
        <f>FandM!A45</f>
        <v>REC</v>
      </c>
      <c r="P42" s="41">
        <f>FandM!B45</f>
        <v>2003</v>
      </c>
      <c r="Q42" s="41">
        <f>FandM!C45</f>
        <v>2012</v>
      </c>
      <c r="R42" s="42" t="str">
        <f>FandM!D45</f>
        <v>Share of trade in 2012 (%)</v>
      </c>
      <c r="S42" s="43" t="str">
        <f>FandM!E45</f>
        <v>Av.an. change (%)</v>
      </c>
      <c r="T42" s="41">
        <f>FandM!F45</f>
        <v>2003</v>
      </c>
      <c r="U42" s="41">
        <f>FandM!G45</f>
        <v>2012</v>
      </c>
      <c r="V42" s="42" t="str">
        <f>FandM!H45</f>
        <v>Share of trade in 2012 (%)</v>
      </c>
      <c r="W42" s="43" t="str">
        <f>FandM!I45</f>
        <v>Av.an. change (%)</v>
      </c>
      <c r="X42" s="41">
        <f>FandM!J45</f>
        <v>2012</v>
      </c>
      <c r="Y42" s="42" t="str">
        <f>FandM!K45</f>
        <v>Share of Africa in 2012(%)</v>
      </c>
      <c r="Z42" s="43" t="str">
        <f>FandM!L45</f>
        <v>Av.an. change (%)</v>
      </c>
      <c r="AA42" s="41">
        <f>FandM!M45</f>
        <v>2012</v>
      </c>
    </row>
    <row r="43" spans="1:27" x14ac:dyDescent="0.2">
      <c r="A43" s="45" t="str">
        <f>EAC!A41</f>
        <v>Total</v>
      </c>
      <c r="B43" s="45">
        <f>EAC!B41</f>
        <v>3905.5706579999996</v>
      </c>
      <c r="C43" s="45">
        <f>EAC!C41</f>
        <v>9313.5424610000009</v>
      </c>
      <c r="E43" s="47">
        <f>EAC!E41</f>
        <v>0.10137879594350063</v>
      </c>
      <c r="F43" s="45">
        <f>EAC!F41</f>
        <v>6358.6478200000001</v>
      </c>
      <c r="G43" s="45">
        <f>EAC!G41</f>
        <v>27063.287495999997</v>
      </c>
      <c r="I43" s="47">
        <f>EAC!I41</f>
        <v>0.17460174620243141</v>
      </c>
      <c r="J43" s="45">
        <f>EAC!J41</f>
        <v>36376.829956999994</v>
      </c>
      <c r="L43" s="47">
        <f>EAC!L41</f>
        <v>0.15094730481016172</v>
      </c>
      <c r="M43" s="45">
        <f>EAC!M41</f>
        <v>-17749.745034999996</v>
      </c>
      <c r="O43" s="45" t="str">
        <f>FandM!A46</f>
        <v>World</v>
      </c>
      <c r="P43" s="45">
        <f>FandM!B46</f>
        <v>885388.294781</v>
      </c>
      <c r="Q43" s="45">
        <f>FandM!C46</f>
        <v>4070006.1378060002</v>
      </c>
      <c r="S43" s="47">
        <f>FandM!E46</f>
        <v>0.18469569358897142</v>
      </c>
      <c r="T43" s="45">
        <f>FandM!F46</f>
        <v>973568.09817899996</v>
      </c>
      <c r="U43" s="45">
        <f>FandM!G46</f>
        <v>3322445.8885209998</v>
      </c>
      <c r="W43" s="47">
        <f>FandM!I46</f>
        <v>0.14612608796843496</v>
      </c>
      <c r="X43" s="45">
        <f>FandM!J46</f>
        <v>7392452.026327</v>
      </c>
      <c r="Z43" s="47">
        <f>FandM!L46</f>
        <v>0.16577102535263033</v>
      </c>
      <c r="AA43" s="45">
        <f>FandM!M46</f>
        <v>747560.24928500038</v>
      </c>
    </row>
    <row r="44" spans="1:27" x14ac:dyDescent="0.2">
      <c r="A44" s="45" t="str">
        <f>EAC!A42</f>
        <v>Agricultural products</v>
      </c>
      <c r="B44" s="45">
        <f>EAC!B42</f>
        <v>2491.486582</v>
      </c>
      <c r="C44" s="45">
        <f>EAC!C42</f>
        <v>5878.1108860000004</v>
      </c>
      <c r="D44" s="46">
        <f>EAC!D42</f>
        <v>0.63113588740420734</v>
      </c>
      <c r="E44" s="47">
        <f>EAC!E42</f>
        <v>0.10006896738863658</v>
      </c>
      <c r="F44" s="45">
        <f>EAC!F42</f>
        <v>898.79107199999999</v>
      </c>
      <c r="G44" s="45">
        <f>EAC!G42</f>
        <v>3657.9068440000001</v>
      </c>
      <c r="H44" s="46">
        <f>EAC!H42</f>
        <v>0.13516121589221727</v>
      </c>
      <c r="I44" s="47">
        <f>EAC!I42</f>
        <v>0.16877370517165446</v>
      </c>
      <c r="J44" s="45">
        <f>EAC!J42</f>
        <v>9536.0177299999996</v>
      </c>
      <c r="K44" s="46">
        <f>EAC!K42</f>
        <v>0.26214537498930646</v>
      </c>
      <c r="L44" s="47">
        <f>EAC!L42</f>
        <v>0.12176925124639859</v>
      </c>
      <c r="M44" s="45">
        <f>EAC!M42</f>
        <v>2220.2040420000003</v>
      </c>
      <c r="O44" s="45" t="str">
        <f>FandM!A47</f>
        <v>Africa</v>
      </c>
      <c r="P44" s="45">
        <f>FandM!B47</f>
        <v>99027.140063999992</v>
      </c>
      <c r="Q44" s="45">
        <f>FandM!C47</f>
        <v>432878.20093699999</v>
      </c>
      <c r="R44" s="46">
        <f>FandM!D47</f>
        <v>0.10635811993402783</v>
      </c>
      <c r="S44" s="47">
        <f>FandM!E47</f>
        <v>0.17809158332232822</v>
      </c>
      <c r="T44" s="45">
        <f>FandM!F47</f>
        <v>14693.434346</v>
      </c>
      <c r="U44" s="45">
        <f>FandM!G47</f>
        <v>81512.782684999998</v>
      </c>
      <c r="V44" s="46">
        <f>FandM!H47</f>
        <v>2.4533968473835925E-2</v>
      </c>
      <c r="W44" s="47">
        <f>FandM!I47</f>
        <v>0.20970101412894349</v>
      </c>
      <c r="X44" s="45">
        <f>FandM!J47</f>
        <v>514390.98362199997</v>
      </c>
      <c r="Y44" s="46">
        <f>FandM!K47</f>
        <v>6.9583269771664555E-2</v>
      </c>
      <c r="Z44" s="47">
        <f>FandM!L47</f>
        <v>0.18257380797550771</v>
      </c>
      <c r="AA44" s="45">
        <f>FandM!M47</f>
        <v>351365.418252</v>
      </c>
    </row>
    <row r="45" spans="1:27" x14ac:dyDescent="0.2">
      <c r="A45" s="45" t="str">
        <f>EAC!A43</f>
        <v>Food</v>
      </c>
      <c r="B45" s="45">
        <f>EAC!B43</f>
        <v>1954.1777269999998</v>
      </c>
      <c r="C45" s="45">
        <f>EAC!C43</f>
        <v>4676.1832220000006</v>
      </c>
      <c r="D45" s="46">
        <f>EAC!D43</f>
        <v>0.50208427583610504</v>
      </c>
      <c r="E45" s="47">
        <f>EAC!E43</f>
        <v>0.10180071823472336</v>
      </c>
      <c r="F45" s="45">
        <f>EAC!F43</f>
        <v>741.50570699999992</v>
      </c>
      <c r="G45" s="45">
        <f>EAC!G43</f>
        <v>3239.1948319999997</v>
      </c>
      <c r="H45" s="46">
        <f>EAC!H43</f>
        <v>0.11968962870747904</v>
      </c>
      <c r="I45" s="47">
        <f>EAC!I43</f>
        <v>0.17800450835691151</v>
      </c>
      <c r="J45" s="45">
        <f>EAC!J43</f>
        <v>7915.3780540000007</v>
      </c>
      <c r="K45" s="46">
        <f>EAC!K43</f>
        <v>0.21759394821804268</v>
      </c>
      <c r="L45" s="47">
        <f>EAC!L43</f>
        <v>0.12714058015159746</v>
      </c>
      <c r="M45" s="45">
        <f>EAC!M43</f>
        <v>1436.9883900000009</v>
      </c>
      <c r="O45" s="45" t="str">
        <f>FandM!A48</f>
        <v>CEN-SAD</v>
      </c>
      <c r="P45" s="45">
        <f>FandM!B48</f>
        <v>46570.119505999995</v>
      </c>
      <c r="Q45" s="45">
        <f>FandM!C48</f>
        <v>212957.72065399995</v>
      </c>
      <c r="R45" s="46">
        <f>FandM!D48</f>
        <v>0.4919575996043129</v>
      </c>
      <c r="S45" s="47">
        <f>FandM!E48</f>
        <v>0.18400627523226065</v>
      </c>
      <c r="T45" s="45">
        <f>FandM!F48</f>
        <v>8612.9061350000011</v>
      </c>
      <c r="U45" s="45">
        <f>FandM!G48</f>
        <v>53392.146683000006</v>
      </c>
      <c r="V45" s="46">
        <f>FandM!H48</f>
        <v>0.65501562974889382</v>
      </c>
      <c r="W45" s="47">
        <f>FandM!I48</f>
        <v>0.22471886504266347</v>
      </c>
      <c r="X45" s="45">
        <f>FandM!J48</f>
        <v>266349.86733699997</v>
      </c>
      <c r="Y45" s="46">
        <f>FandM!K48</f>
        <v>0.51779653185509</v>
      </c>
      <c r="Z45" s="47">
        <f>FandM!L48</f>
        <v>0.19113442152097448</v>
      </c>
      <c r="AA45" s="45">
        <f>FandM!M48</f>
        <v>159565.57397099995</v>
      </c>
    </row>
    <row r="46" spans="1:27" x14ac:dyDescent="0.2">
      <c r="A46" s="45" t="str">
        <f>EAC!A44</f>
        <v>Fuels and Minerals</v>
      </c>
      <c r="B46" s="45">
        <f>EAC!B44</f>
        <v>494.97776799999997</v>
      </c>
      <c r="C46" s="45">
        <f>EAC!C44</f>
        <v>961.42011000000002</v>
      </c>
      <c r="D46" s="46">
        <f>EAC!D44</f>
        <v>0.10322818777343844</v>
      </c>
      <c r="E46" s="47">
        <f>EAC!E44</f>
        <v>7.6555415319206066E-2</v>
      </c>
      <c r="F46" s="45">
        <f>EAC!F44</f>
        <v>992.83232199999998</v>
      </c>
      <c r="G46" s="45">
        <f>EAC!G44</f>
        <v>4396.4281519999995</v>
      </c>
      <c r="H46" s="46">
        <f>EAC!H44</f>
        <v>0.16244989278001792</v>
      </c>
      <c r="I46" s="47">
        <f>EAC!I44</f>
        <v>0.17978446915565582</v>
      </c>
      <c r="J46" s="45">
        <f>EAC!J44</f>
        <v>5357.8482619999995</v>
      </c>
      <c r="K46" s="46">
        <f>EAC!K44</f>
        <v>0.14728738783267695</v>
      </c>
      <c r="L46" s="47">
        <f>EAC!L44</f>
        <v>0.15299384794995685</v>
      </c>
      <c r="M46" s="45">
        <f>EAC!M44</f>
        <v>-3435.0080419999995</v>
      </c>
      <c r="O46" s="45" t="str">
        <f>FandM!A49</f>
        <v>COMESA</v>
      </c>
      <c r="P46" s="45">
        <f>FandM!B49</f>
        <v>20805.728085000006</v>
      </c>
      <c r="Q46" s="45">
        <f>FandM!C49</f>
        <v>96857.282813000027</v>
      </c>
      <c r="R46" s="46">
        <f>FandM!D49</f>
        <v>0.22375181425940271</v>
      </c>
      <c r="S46" s="47">
        <f>FandM!E49</f>
        <v>0.18636027469187133</v>
      </c>
      <c r="T46" s="45">
        <f>FandM!F49</f>
        <v>3798.4974360000006</v>
      </c>
      <c r="U46" s="45">
        <f>FandM!G49</f>
        <v>16572.687632000001</v>
      </c>
      <c r="V46" s="46">
        <f>FandM!H49</f>
        <v>0.20331397219064282</v>
      </c>
      <c r="W46" s="47">
        <f>FandM!I49</f>
        <v>0.17784133054446483</v>
      </c>
      <c r="X46" s="45">
        <f>FandM!J49</f>
        <v>113429.97044500003</v>
      </c>
      <c r="Y46" s="46">
        <f>FandM!K49</f>
        <v>0.22051313894792915</v>
      </c>
      <c r="Z46" s="47">
        <f>FandM!L49</f>
        <v>0.18507669533894577</v>
      </c>
      <c r="AA46" s="45">
        <f>FandM!M49</f>
        <v>80284.595181000026</v>
      </c>
    </row>
    <row r="47" spans="1:27" x14ac:dyDescent="0.2">
      <c r="A47" s="45" t="str">
        <f>EAC!A45</f>
        <v>Fuels</v>
      </c>
      <c r="B47" s="45">
        <f>EAC!B45</f>
        <v>344.40727700000002</v>
      </c>
      <c r="C47" s="45">
        <f>EAC!C45</f>
        <v>140.782162</v>
      </c>
      <c r="D47" s="46">
        <f>EAC!D45</f>
        <v>1.511585549639338E-2</v>
      </c>
      <c r="E47" s="47">
        <f>EAC!E45</f>
        <v>-9.4620638926280032E-2</v>
      </c>
      <c r="F47" s="45">
        <f>EAC!F45</f>
        <v>767.14346499999999</v>
      </c>
      <c r="G47" s="45">
        <f>EAC!G45</f>
        <v>4029.844196</v>
      </c>
      <c r="H47" s="46">
        <f>EAC!H45</f>
        <v>0.14890445946729933</v>
      </c>
      <c r="I47" s="47">
        <f>EAC!I45</f>
        <v>0.20239106583102151</v>
      </c>
      <c r="J47" s="45">
        <f>EAC!J45</f>
        <v>4170.6263580000004</v>
      </c>
      <c r="K47" s="46">
        <f>EAC!K45</f>
        <v>0.11465062686688142</v>
      </c>
      <c r="L47" s="47">
        <f>EAC!L45</f>
        <v>0.15826517539475282</v>
      </c>
      <c r="M47" s="45">
        <f>EAC!M45</f>
        <v>-3889.062034</v>
      </c>
      <c r="O47" s="45" t="str">
        <f>FandM!A50</f>
        <v>EAC</v>
      </c>
      <c r="P47" s="45">
        <f>FandM!B50</f>
        <v>494.97776799999997</v>
      </c>
      <c r="Q47" s="45">
        <f>FandM!C50</f>
        <v>1437.491227</v>
      </c>
      <c r="R47" s="46">
        <f>FandM!D50</f>
        <v>2.2209945151290323E-3</v>
      </c>
      <c r="S47" s="47">
        <f>FandM!E50</f>
        <v>7.6555415319206066E-2</v>
      </c>
      <c r="T47" s="45">
        <f>FandM!F50</f>
        <v>992.83232199999998</v>
      </c>
      <c r="U47" s="45">
        <f>FandM!G50</f>
        <v>4396.4281519999995</v>
      </c>
      <c r="V47" s="46">
        <f>FandM!H50</f>
        <v>5.3935444321532543E-2</v>
      </c>
      <c r="W47" s="47">
        <f>FandM!I50</f>
        <v>0.17978446915565582</v>
      </c>
      <c r="X47" s="45">
        <f>FandM!J50</f>
        <v>5357.8482619999995</v>
      </c>
      <c r="Y47" s="46">
        <f>FandM!K50</f>
        <v>1.0415906251454074E-2</v>
      </c>
      <c r="Z47" s="47">
        <f>FandM!L50</f>
        <v>0.15299384794995685</v>
      </c>
      <c r="AA47" s="45">
        <f>FandM!M50</f>
        <v>-3435.0080419999995</v>
      </c>
    </row>
    <row r="48" spans="1:27" x14ac:dyDescent="0.2">
      <c r="A48" s="45" t="str">
        <f>EAC!A46</f>
        <v>Manifactures</v>
      </c>
      <c r="B48" s="45">
        <f>EAC!B46</f>
        <v>852.56824999999992</v>
      </c>
      <c r="C48" s="45">
        <f>EAC!C46</f>
        <v>2304.0407320000004</v>
      </c>
      <c r="D48" s="46">
        <f>EAC!D46</f>
        <v>0.24738607695708234</v>
      </c>
      <c r="E48" s="47">
        <f>EAC!E46</f>
        <v>0.11679495687031083</v>
      </c>
      <c r="F48" s="45">
        <f>EAC!F46</f>
        <v>4299.6303160000007</v>
      </c>
      <c r="G48" s="45">
        <f>EAC!G46</f>
        <v>18392.401800000003</v>
      </c>
      <c r="H48" s="46">
        <f>EAC!H46</f>
        <v>0.67960708035631046</v>
      </c>
      <c r="I48" s="47">
        <f>EAC!I46</f>
        <v>0.17526052106764012</v>
      </c>
      <c r="J48" s="45">
        <f>EAC!J46</f>
        <v>20696.442532000005</v>
      </c>
      <c r="K48" s="46">
        <f>EAC!K46</f>
        <v>0.56894574256373287</v>
      </c>
      <c r="L48" s="47">
        <f>EAC!L46</f>
        <v>0.16707924429951038</v>
      </c>
      <c r="M48" s="45">
        <f>EAC!M46</f>
        <v>-16088.361068000002</v>
      </c>
      <c r="O48" s="45" t="str">
        <f>FandM!A51</f>
        <v>ECCAS</v>
      </c>
      <c r="P48" s="45">
        <f>FandM!B51</f>
        <v>17006.854985999998</v>
      </c>
      <c r="Q48" s="45">
        <f>FandM!C51</f>
        <v>101372.45903200001</v>
      </c>
      <c r="R48" s="46">
        <f>FandM!D51</f>
        <v>0.26737966232641247</v>
      </c>
      <c r="S48" s="47">
        <f>FandM!E51</f>
        <v>0.23748835195853535</v>
      </c>
      <c r="T48" s="45">
        <f>FandM!F51</f>
        <v>741.63725699999986</v>
      </c>
      <c r="U48" s="45">
        <f>FandM!G51</f>
        <v>3651.0375370000006</v>
      </c>
      <c r="V48" s="46">
        <f>FandM!H51</f>
        <v>4.479098144777071E-2</v>
      </c>
      <c r="W48" s="47">
        <f>FandM!I51</f>
        <v>0.19375131258422207</v>
      </c>
      <c r="X48" s="45">
        <f>FandM!J51</f>
        <v>119393.86473199997</v>
      </c>
      <c r="Y48" s="46">
        <f>FandM!K51</f>
        <v>0.23210722686332408</v>
      </c>
      <c r="Z48" s="47">
        <f>FandM!L51</f>
        <v>0.23589068968522464</v>
      </c>
      <c r="AA48" s="45">
        <f>FandM!M51</f>
        <v>112091.78965799998</v>
      </c>
    </row>
    <row r="49" spans="1:27" x14ac:dyDescent="0.2">
      <c r="A49" s="45" t="str">
        <f>EAC!A47</f>
        <v>Machinery and transport equipment</v>
      </c>
      <c r="B49" s="45">
        <f>EAC!B47</f>
        <v>117.372579</v>
      </c>
      <c r="C49" s="45">
        <f>EAC!C47</f>
        <v>510.80874999999997</v>
      </c>
      <c r="D49" s="46">
        <f>EAC!D47</f>
        <v>5.4845806752799632E-2</v>
      </c>
      <c r="E49" s="47">
        <f>EAC!E47</f>
        <v>0.17751308611564576</v>
      </c>
      <c r="F49" s="45">
        <f>EAC!F47</f>
        <v>1710.6864810000002</v>
      </c>
      <c r="G49" s="45">
        <f>EAC!G47</f>
        <v>7969.2364560000005</v>
      </c>
      <c r="H49" s="46">
        <f>EAC!H47</f>
        <v>0.29446668137335008</v>
      </c>
      <c r="I49" s="47">
        <f>EAC!I47</f>
        <v>0.18645040178763539</v>
      </c>
      <c r="J49" s="45">
        <f>EAC!J47</f>
        <v>8480.0452060000007</v>
      </c>
      <c r="K49" s="46">
        <f>EAC!K47</f>
        <v>0.23311666288744837</v>
      </c>
      <c r="L49" s="47">
        <f>EAC!L47</f>
        <v>0.18589251300794807</v>
      </c>
      <c r="M49" s="45">
        <f>EAC!M47</f>
        <v>-7458.4277060000004</v>
      </c>
      <c r="O49" s="45" t="str">
        <f>FandM!A52</f>
        <v>ECOWAS</v>
      </c>
      <c r="P49" s="45">
        <f>FandM!B52</f>
        <v>25286.762095000002</v>
      </c>
      <c r="Q49" s="45">
        <f>FandM!C52</f>
        <v>115132.59909700001</v>
      </c>
      <c r="R49" s="46">
        <f>FandM!D52</f>
        <v>0.26596996302374698</v>
      </c>
      <c r="S49" s="47">
        <f>FandM!E52</f>
        <v>0.18343663560221324</v>
      </c>
      <c r="T49" s="45">
        <f>FandM!F52</f>
        <v>3206.184714</v>
      </c>
      <c r="U49" s="45">
        <f>FandM!G52</f>
        <v>26343.721305999996</v>
      </c>
      <c r="V49" s="46">
        <f>FandM!H52</f>
        <v>0.32318515499346062</v>
      </c>
      <c r="W49" s="47">
        <f>FandM!I52</f>
        <v>0.26366531420253914</v>
      </c>
      <c r="X49" s="45">
        <f>FandM!J52</f>
        <v>141476.32040300002</v>
      </c>
      <c r="Y49" s="46">
        <f>FandM!K52</f>
        <v>0.27503654789362297</v>
      </c>
      <c r="Z49" s="47">
        <f>FandM!L52</f>
        <v>0.19488848666044589</v>
      </c>
      <c r="AA49" s="45">
        <f>FandM!M52</f>
        <v>88788.877791000021</v>
      </c>
    </row>
    <row r="50" spans="1:27" x14ac:dyDescent="0.2">
      <c r="A50" s="45" t="str">
        <f>EAC!A48</f>
        <v>Textiles</v>
      </c>
      <c r="B50" s="45">
        <f>EAC!B48</f>
        <v>40.183437999999995</v>
      </c>
      <c r="C50" s="45">
        <f>EAC!C48</f>
        <v>61.933351000000002</v>
      </c>
      <c r="D50" s="46">
        <f>EAC!D48</f>
        <v>6.6498167866139929E-3</v>
      </c>
      <c r="E50" s="47">
        <f>EAC!E48</f>
        <v>4.9241057303264668E-2</v>
      </c>
      <c r="F50" s="45">
        <f>EAC!F48</f>
        <v>281.20918900000004</v>
      </c>
      <c r="G50" s="45">
        <f>EAC!G48</f>
        <v>1076.3604639999999</v>
      </c>
      <c r="H50" s="46">
        <f>EAC!H48</f>
        <v>3.9771977597292563E-2</v>
      </c>
      <c r="I50" s="47">
        <f>EAC!I48</f>
        <v>0.16083315393204622</v>
      </c>
      <c r="J50" s="45">
        <f>EAC!J48</f>
        <v>1138.2938149999998</v>
      </c>
      <c r="K50" s="46">
        <f>EAC!K48</f>
        <v>3.1291726528824643E-2</v>
      </c>
      <c r="L50" s="47">
        <f>EAC!L48</f>
        <v>0.1508647125486966</v>
      </c>
      <c r="M50" s="45">
        <f>EAC!M48</f>
        <v>-1014.4271129999998</v>
      </c>
      <c r="O50" s="45" t="str">
        <f>FandM!A53</f>
        <v>IGAD</v>
      </c>
      <c r="P50" s="45">
        <f>FandM!B53</f>
        <v>2413.8040310000001</v>
      </c>
      <c r="Q50" s="45">
        <f>FandM!C53</f>
        <v>13020.204933000001</v>
      </c>
      <c r="R50" s="46">
        <f>FandM!D53</f>
        <v>3.0078218087251127E-2</v>
      </c>
      <c r="S50" s="47">
        <f>FandM!E53</f>
        <v>0.20593521978724305</v>
      </c>
      <c r="T50" s="45">
        <f>FandM!F53</f>
        <v>1018.959292</v>
      </c>
      <c r="U50" s="45">
        <f>FandM!G53</f>
        <v>3378.810097</v>
      </c>
      <c r="V50" s="46">
        <f>FandM!H53</f>
        <v>4.1451291266268717E-2</v>
      </c>
      <c r="W50" s="47">
        <f>FandM!I53</f>
        <v>0.14247108326654279</v>
      </c>
      <c r="X50" s="45">
        <f>FandM!J53</f>
        <v>16399.015030000002</v>
      </c>
      <c r="Y50" s="46">
        <f>FandM!K53</f>
        <v>3.18804480485428E-2</v>
      </c>
      <c r="Z50" s="47">
        <f>FandM!L53</f>
        <v>0.18977206271062652</v>
      </c>
      <c r="AA50" s="45">
        <f>FandM!M53</f>
        <v>9641.3948360000013</v>
      </c>
    </row>
    <row r="51" spans="1:27" x14ac:dyDescent="0.2">
      <c r="A51" s="45" t="str">
        <f>EAC!A49</f>
        <v>Clothing</v>
      </c>
      <c r="B51" s="45">
        <f>EAC!B49</f>
        <v>218.42695599999999</v>
      </c>
      <c r="C51" s="45">
        <f>EAC!C49</f>
        <v>293.00383999999997</v>
      </c>
      <c r="D51" s="46">
        <f>EAC!D49</f>
        <v>3.1459977900668741E-2</v>
      </c>
      <c r="E51" s="47">
        <f>EAC!E49</f>
        <v>3.3175549429282247E-2</v>
      </c>
      <c r="F51" s="45">
        <f>EAC!F49</f>
        <v>92.501407</v>
      </c>
      <c r="G51" s="45">
        <f>EAC!G49</f>
        <v>395.15255999999999</v>
      </c>
      <c r="H51" s="46">
        <f>EAC!H49</f>
        <v>1.4601055398698486E-2</v>
      </c>
      <c r="I51" s="47">
        <f>EAC!I49</f>
        <v>0.17508287105108478</v>
      </c>
      <c r="J51" s="45">
        <f>EAC!J49</f>
        <v>688.15639999999996</v>
      </c>
      <c r="K51" s="46">
        <f>EAC!K49</f>
        <v>1.8917437303180344E-2</v>
      </c>
      <c r="L51" s="47">
        <f>EAC!L49</f>
        <v>9.2285862365139248E-2</v>
      </c>
      <c r="M51" s="45">
        <f>EAC!M49</f>
        <v>-102.14872000000003</v>
      </c>
      <c r="O51" s="45" t="str">
        <f>FandM!A54</f>
        <v>SADC</v>
      </c>
      <c r="P51" s="45">
        <f>FandM!B54</f>
        <v>22082.219387000001</v>
      </c>
      <c r="Q51" s="45">
        <f>FandM!C54</f>
        <v>125905.56549000001</v>
      </c>
      <c r="R51" s="46">
        <f>FandM!D54</f>
        <v>0.29085679347554855</v>
      </c>
      <c r="S51" s="47">
        <f>FandM!E54</f>
        <v>0.21338953580553599</v>
      </c>
      <c r="T51" s="45">
        <f>FandM!F54</f>
        <v>4894.7357340000008</v>
      </c>
      <c r="U51" s="45">
        <f>FandM!G54</f>
        <v>21762.811523</v>
      </c>
      <c r="V51" s="46">
        <f>FandM!H54</f>
        <v>0.26698648734764391</v>
      </c>
      <c r="W51" s="47">
        <f>FandM!I54</f>
        <v>0.18031633297141481</v>
      </c>
      <c r="X51" s="45">
        <f>FandM!J54</f>
        <v>147668.37701300002</v>
      </c>
      <c r="Y51" s="46">
        <f>FandM!K54</f>
        <v>0.2870741939783184</v>
      </c>
      <c r="Z51" s="47">
        <f>FandM!L54</f>
        <v>0.20790486443945744</v>
      </c>
      <c r="AA51" s="45">
        <f>FandM!M54</f>
        <v>104142.75396700001</v>
      </c>
    </row>
    <row r="53" spans="1:27" s="36" customFormat="1" x14ac:dyDescent="0.2">
      <c r="A53" s="35" t="str">
        <f>ECCAS!A38</f>
        <v>ECCAS</v>
      </c>
      <c r="D53" s="37"/>
      <c r="E53" s="38"/>
      <c r="H53" s="37"/>
      <c r="I53" s="38"/>
      <c r="K53" s="37"/>
      <c r="L53" s="38"/>
      <c r="N53" s="39"/>
      <c r="O53" s="35" t="str">
        <f>Fuel!A43</f>
        <v>Fuels</v>
      </c>
      <c r="R53" s="37"/>
      <c r="S53" s="38"/>
      <c r="V53" s="37"/>
      <c r="W53" s="38"/>
      <c r="Y53" s="37"/>
      <c r="Z53" s="38"/>
    </row>
    <row r="54" spans="1:27" s="40" customFormat="1" x14ac:dyDescent="0.2">
      <c r="B54" s="41" t="str">
        <f>ECCAS!B39</f>
        <v>Export</v>
      </c>
      <c r="D54" s="42"/>
      <c r="E54" s="43"/>
      <c r="F54" s="41" t="str">
        <f>ECCAS!F39</f>
        <v>Import</v>
      </c>
      <c r="H54" s="42"/>
      <c r="I54" s="43"/>
      <c r="J54" s="41" t="str">
        <f>ECCAS!J39</f>
        <v>Trade</v>
      </c>
      <c r="K54" s="42"/>
      <c r="L54" s="43"/>
      <c r="M54" s="41" t="str">
        <f>ECCAS!M39</f>
        <v>Balance</v>
      </c>
      <c r="N54" s="44"/>
      <c r="O54" s="41"/>
      <c r="P54" s="41" t="str">
        <f>Fuel!B44</f>
        <v>Export</v>
      </c>
      <c r="Q54" s="41"/>
      <c r="R54" s="42"/>
      <c r="S54" s="43"/>
      <c r="T54" s="41" t="str">
        <f>Fuel!F44</f>
        <v>Import</v>
      </c>
      <c r="U54" s="41"/>
      <c r="V54" s="42"/>
      <c r="W54" s="43"/>
      <c r="X54" s="41" t="str">
        <f>Fuel!J44</f>
        <v>Trade</v>
      </c>
      <c r="Y54" s="42"/>
      <c r="Z54" s="43"/>
      <c r="AA54" s="41" t="str">
        <f>Fuel!M44</f>
        <v>Balance</v>
      </c>
    </row>
    <row r="55" spans="1:27" s="40" customFormat="1" ht="38.25" x14ac:dyDescent="0.2">
      <c r="A55" s="41" t="str">
        <f>ECCAS!A40</f>
        <v>Product</v>
      </c>
      <c r="B55" s="41">
        <f>ECCAS!B40</f>
        <v>2003</v>
      </c>
      <c r="C55" s="41">
        <f>ECCAS!C40</f>
        <v>2012</v>
      </c>
      <c r="D55" s="41" t="str">
        <f>ECCAS!D40</f>
        <v>Share of trade in 2012 (%)</v>
      </c>
      <c r="E55" s="41" t="str">
        <f>ECCAS!E40</f>
        <v>Av.an. change (%)</v>
      </c>
      <c r="F55" s="41">
        <f>ECCAS!F40</f>
        <v>2003</v>
      </c>
      <c r="G55" s="41">
        <f>ECCAS!G40</f>
        <v>2012</v>
      </c>
      <c r="H55" s="41" t="str">
        <f>ECCAS!H40</f>
        <v>Share of trade in 2012 (%)</v>
      </c>
      <c r="I55" s="41" t="str">
        <f>ECCAS!I40</f>
        <v>Av.an. change (%)</v>
      </c>
      <c r="J55" s="41">
        <f>ECCAS!J40</f>
        <v>2012</v>
      </c>
      <c r="K55" s="41" t="str">
        <f>ECCAS!K40</f>
        <v>Share of Africa in 2012(%)</v>
      </c>
      <c r="L55" s="41" t="str">
        <f>ECCAS!L40</f>
        <v>Av.an. change (%)</v>
      </c>
      <c r="M55" s="41">
        <f>ECCAS!M40</f>
        <v>2012</v>
      </c>
      <c r="N55" s="44"/>
      <c r="O55" s="41" t="str">
        <f>Fuel!A45</f>
        <v>REC</v>
      </c>
      <c r="P55" s="41">
        <f>Fuel!B45</f>
        <v>2003</v>
      </c>
      <c r="Q55" s="41">
        <f>Fuel!C45</f>
        <v>2012</v>
      </c>
      <c r="R55" s="42" t="str">
        <f>Fuel!D45</f>
        <v>Share of trade in 2012 (%)</v>
      </c>
      <c r="S55" s="43" t="str">
        <f>Fuel!E45</f>
        <v>Av.an. change (%)</v>
      </c>
      <c r="T55" s="41">
        <f>Fuel!F45</f>
        <v>2003</v>
      </c>
      <c r="U55" s="41">
        <f>Fuel!G45</f>
        <v>2012</v>
      </c>
      <c r="V55" s="42" t="str">
        <f>Fuel!H45</f>
        <v>Share of trade in 2012 (%)</v>
      </c>
      <c r="W55" s="43" t="str">
        <f>Fuel!I45</f>
        <v>Av.an. change (%)</v>
      </c>
      <c r="X55" s="41">
        <f>Fuel!J45</f>
        <v>2012</v>
      </c>
      <c r="Y55" s="42" t="str">
        <f>Fuel!K45</f>
        <v>Share of Africa in 2012(%)</v>
      </c>
      <c r="Z55" s="43" t="str">
        <f>Fuel!L45</f>
        <v>Av.an. change (%)</v>
      </c>
      <c r="AA55" s="41">
        <f>Fuel!M45</f>
        <v>2012</v>
      </c>
    </row>
    <row r="56" spans="1:27" x14ac:dyDescent="0.2">
      <c r="A56" s="45" t="str">
        <f>ECCAS!A41</f>
        <v>Total</v>
      </c>
      <c r="B56" s="45">
        <f>ECCAS!B41</f>
        <v>20925.727711999996</v>
      </c>
      <c r="C56" s="45">
        <f>ECCAS!C41</f>
        <v>121889.418578</v>
      </c>
      <c r="E56" s="47">
        <f>ECCAS!E41</f>
        <v>0.21627481783598856</v>
      </c>
      <c r="F56" s="45">
        <f>ECCAS!F41</f>
        <v>10822.040256</v>
      </c>
      <c r="G56" s="45">
        <f>ECCAS!G41</f>
        <v>42168.467410000005</v>
      </c>
      <c r="I56" s="47">
        <f>ECCAS!I41</f>
        <v>0.16313724766606574</v>
      </c>
      <c r="J56" s="45">
        <f>ECCAS!J41</f>
        <v>164057.88598799999</v>
      </c>
      <c r="L56" s="47">
        <f>ECCAS!L41</f>
        <v>0.20020040274481055</v>
      </c>
      <c r="M56" s="45">
        <f>ECCAS!M41</f>
        <v>79720.951168</v>
      </c>
      <c r="O56" s="45" t="str">
        <f>Fuel!A46</f>
        <v>World</v>
      </c>
      <c r="P56" s="45">
        <f>Fuel!B46</f>
        <v>696125.358626</v>
      </c>
      <c r="Q56" s="45">
        <f>Fuel!C46</f>
        <v>3276757.7856459999</v>
      </c>
      <c r="S56" s="47">
        <f>Fuel!E46</f>
        <v>0.18782035986398804</v>
      </c>
      <c r="T56" s="45">
        <f>Fuel!F46</f>
        <v>762915.30934399995</v>
      </c>
      <c r="U56" s="45">
        <f>Fuel!G46</f>
        <v>2623615.1228189999</v>
      </c>
      <c r="W56" s="47">
        <f>Fuel!I46</f>
        <v>0.14710360325188554</v>
      </c>
      <c r="X56" s="45">
        <f>Fuel!J46</f>
        <v>5900372.9084649999</v>
      </c>
      <c r="Z56" s="47">
        <f>Fuel!L46</f>
        <v>0.16794814857829232</v>
      </c>
      <c r="AA56" s="45">
        <f>Fuel!M46</f>
        <v>653142.66282700002</v>
      </c>
    </row>
    <row r="57" spans="1:27" x14ac:dyDescent="0.2">
      <c r="A57" s="45" t="str">
        <f>ECCAS!A42</f>
        <v>Agricultural products</v>
      </c>
      <c r="B57" s="45">
        <f>ECCAS!B42</f>
        <v>2406.5268079999996</v>
      </c>
      <c r="C57" s="45">
        <f>ECCAS!C42</f>
        <v>3480.4470510000001</v>
      </c>
      <c r="D57" s="46">
        <f>ECCAS!D42</f>
        <v>2.8554136130961832E-2</v>
      </c>
      <c r="E57" s="47">
        <f>ECCAS!E42</f>
        <v>4.1849350306189637E-2</v>
      </c>
      <c r="F57" s="45">
        <f>ECCAS!F42</f>
        <v>2330.1665700000003</v>
      </c>
      <c r="G57" s="45">
        <f>ECCAS!G42</f>
        <v>8478.7716870000004</v>
      </c>
      <c r="H57" s="46">
        <f>ECCAS!H42</f>
        <v>0.20106900268775976</v>
      </c>
      <c r="I57" s="47">
        <f>ECCAS!I42</f>
        <v>0.15432295028237086</v>
      </c>
      <c r="J57" s="45">
        <f>ECCAS!J42</f>
        <v>11959.218738</v>
      </c>
      <c r="K57" s="46">
        <f>ECCAS!K42</f>
        <v>7.2896335741366045E-2</v>
      </c>
      <c r="L57" s="47">
        <f>ECCAS!L42</f>
        <v>0.1083883402753425</v>
      </c>
      <c r="M57" s="45">
        <f>ECCAS!M42</f>
        <v>-4998.3246360000003</v>
      </c>
      <c r="O57" s="45" t="str">
        <f>Fuel!A47</f>
        <v>Africa</v>
      </c>
      <c r="P57" s="45">
        <f>Fuel!B47</f>
        <v>86150.404658000014</v>
      </c>
      <c r="Q57" s="45">
        <f>Fuel!C47</f>
        <v>378613.12888099998</v>
      </c>
      <c r="R57" s="46">
        <f>Fuel!D47</f>
        <v>0.11554504594130624</v>
      </c>
      <c r="S57" s="47">
        <f>Fuel!E47</f>
        <v>0.17879312481199694</v>
      </c>
      <c r="T57" s="45">
        <f>Fuel!F47</f>
        <v>12188.79263</v>
      </c>
      <c r="U57" s="45">
        <f>Fuel!G47</f>
        <v>70741.873011000003</v>
      </c>
      <c r="V57" s="46">
        <f>Fuel!H47</f>
        <v>2.6963510156546844E-2</v>
      </c>
      <c r="W57" s="47">
        <f>Fuel!I47</f>
        <v>0.21578650485457707</v>
      </c>
      <c r="X57" s="45">
        <f>Fuel!J47</f>
        <v>449355.00189199997</v>
      </c>
      <c r="Y57" s="46">
        <f>Fuel!K47</f>
        <v>7.6157051234394105E-2</v>
      </c>
      <c r="Z57" s="47">
        <f>Fuel!L47</f>
        <v>0.18390840114029672</v>
      </c>
      <c r="AA57" s="45">
        <f>Fuel!M47</f>
        <v>307871.25586999999</v>
      </c>
    </row>
    <row r="58" spans="1:27" x14ac:dyDescent="0.2">
      <c r="A58" s="45" t="str">
        <f>ECCAS!A43</f>
        <v>Food</v>
      </c>
      <c r="B58" s="45">
        <f>ECCAS!B43</f>
        <v>751.40392200000008</v>
      </c>
      <c r="C58" s="45">
        <f>ECCAS!C43</f>
        <v>1140.778129</v>
      </c>
      <c r="D58" s="46">
        <f>ECCAS!D43</f>
        <v>9.3591235589493647E-3</v>
      </c>
      <c r="E58" s="47">
        <f>ECCAS!E43</f>
        <v>4.7484307380213364E-2</v>
      </c>
      <c r="F58" s="45">
        <f>ECCAS!F43</f>
        <v>2183.0089010000002</v>
      </c>
      <c r="G58" s="45">
        <f>ECCAS!G43</f>
        <v>7973.1232540000001</v>
      </c>
      <c r="H58" s="46">
        <f>ECCAS!H43</f>
        <v>0.18907785233165056</v>
      </c>
      <c r="I58" s="47">
        <f>ECCAS!I43</f>
        <v>0.15480354371313099</v>
      </c>
      <c r="J58" s="45">
        <f>ECCAS!J43</f>
        <v>9113.9013830000004</v>
      </c>
      <c r="K58" s="46">
        <f>ECCAS!K43</f>
        <v>5.5552961249705705E-2</v>
      </c>
      <c r="L58" s="47">
        <f>ECCAS!L43</f>
        <v>0.1341931305567956</v>
      </c>
      <c r="M58" s="45">
        <f>ECCAS!M43</f>
        <v>-6832.3451249999998</v>
      </c>
      <c r="O58" s="45" t="str">
        <f>Fuel!A48</f>
        <v>CEN-SAD</v>
      </c>
      <c r="P58" s="45">
        <f>Fuel!B48</f>
        <v>43905.20392900001</v>
      </c>
      <c r="Q58" s="45">
        <f>Fuel!C48</f>
        <v>202112.63343600006</v>
      </c>
      <c r="R58" s="46">
        <f>Fuel!D48</f>
        <v>0.53382362633157676</v>
      </c>
      <c r="S58" s="47">
        <f>Fuel!E48</f>
        <v>0.18488246810279096</v>
      </c>
      <c r="T58" s="45">
        <f>Fuel!F48</f>
        <v>7247.8825559999996</v>
      </c>
      <c r="U58" s="45">
        <f>Fuel!G48</f>
        <v>46825.175635</v>
      </c>
      <c r="V58" s="46">
        <f>Fuel!H48</f>
        <v>0.66191597199750307</v>
      </c>
      <c r="W58" s="47">
        <f>Fuel!I48</f>
        <v>0.23035321237500117</v>
      </c>
      <c r="X58" s="45">
        <f>Fuel!J48</f>
        <v>248937.80907100005</v>
      </c>
      <c r="Y58" s="46">
        <f>Fuel!K48</f>
        <v>0.55398918009781251</v>
      </c>
      <c r="Z58" s="47">
        <f>Fuel!L48</f>
        <v>0.19222347489465896</v>
      </c>
      <c r="AA58" s="45">
        <f>Fuel!M48</f>
        <v>155287.45780100007</v>
      </c>
    </row>
    <row r="59" spans="1:27" x14ac:dyDescent="0.2">
      <c r="A59" s="45" t="str">
        <f>ECCAS!A44</f>
        <v>Fuels and Minerals</v>
      </c>
      <c r="B59" s="45">
        <f>ECCAS!B44</f>
        <v>17006.854985999998</v>
      </c>
      <c r="C59" s="45">
        <f>ECCAS!C44</f>
        <v>115742.82719499998</v>
      </c>
      <c r="D59" s="46">
        <f>ECCAS!D44</f>
        <v>0.9495723955802885</v>
      </c>
      <c r="E59" s="47">
        <f>ECCAS!E44</f>
        <v>0.23748835195853535</v>
      </c>
      <c r="F59" s="45">
        <f>ECCAS!F44</f>
        <v>741.63725699999986</v>
      </c>
      <c r="G59" s="45">
        <f>ECCAS!G44</f>
        <v>3651.0375370000006</v>
      </c>
      <c r="H59" s="46">
        <f>ECCAS!H44</f>
        <v>8.6582172918482178E-2</v>
      </c>
      <c r="I59" s="47">
        <f>ECCAS!I44</f>
        <v>0.19375131258422207</v>
      </c>
      <c r="J59" s="45">
        <f>ECCAS!J44</f>
        <v>119393.86473199997</v>
      </c>
      <c r="K59" s="46">
        <f>ECCAS!K44</f>
        <v>0.72775449965710903</v>
      </c>
      <c r="L59" s="47">
        <f>ECCAS!L44</f>
        <v>0.23589068968522464</v>
      </c>
      <c r="M59" s="45">
        <f>ECCAS!M44</f>
        <v>112091.78965799998</v>
      </c>
      <c r="O59" s="45" t="str">
        <f>Fuel!A49</f>
        <v>COMESA</v>
      </c>
      <c r="P59" s="45">
        <f>Fuel!B49</f>
        <v>19146.044714</v>
      </c>
      <c r="Q59" s="45">
        <f>Fuel!C49</f>
        <v>84708.71336200001</v>
      </c>
      <c r="R59" s="46">
        <f>Fuel!D49</f>
        <v>0.22373422076608543</v>
      </c>
      <c r="S59" s="47">
        <f>Fuel!E49</f>
        <v>0.17967126781986753</v>
      </c>
      <c r="T59" s="45">
        <f>Fuel!F49</f>
        <v>3019.594756</v>
      </c>
      <c r="U59" s="45">
        <f>Fuel!G49</f>
        <v>12980.075367999998</v>
      </c>
      <c r="V59" s="46">
        <f>Fuel!H49</f>
        <v>0.18348503956039816</v>
      </c>
      <c r="W59" s="47">
        <f>Fuel!I49</f>
        <v>0.17589850732361589</v>
      </c>
      <c r="X59" s="45">
        <f>Fuel!J49</f>
        <v>97688.78873</v>
      </c>
      <c r="Y59" s="46">
        <f>Fuel!K49</f>
        <v>0.21739779977675416</v>
      </c>
      <c r="Z59" s="47">
        <f>Fuel!L49</f>
        <v>0.17916296062193116</v>
      </c>
      <c r="AA59" s="45">
        <f>Fuel!M49</f>
        <v>71728.637994000019</v>
      </c>
    </row>
    <row r="60" spans="1:27" x14ac:dyDescent="0.2">
      <c r="A60" s="45" t="str">
        <f>ECCAS!A45</f>
        <v>Fuels</v>
      </c>
      <c r="B60" s="45">
        <f>ECCAS!B45</f>
        <v>16427.191126999998</v>
      </c>
      <c r="C60" s="45">
        <f>ECCAS!C45</f>
        <v>110073.28487500001</v>
      </c>
      <c r="D60" s="46">
        <f>ECCAS!D45</f>
        <v>0.90305857685719815</v>
      </c>
      <c r="E60" s="47">
        <f>ECCAS!E45</f>
        <v>0.23535266781311592</v>
      </c>
      <c r="F60" s="45">
        <f>ECCAS!F45</f>
        <v>646.62927200000001</v>
      </c>
      <c r="G60" s="45">
        <f>ECCAS!G45</f>
        <v>3262.0571439999999</v>
      </c>
      <c r="H60" s="46">
        <f>ECCAS!H45</f>
        <v>7.7357735397004787E-2</v>
      </c>
      <c r="I60" s="47">
        <f>ECCAS!I45</f>
        <v>0.19699658549839061</v>
      </c>
      <c r="J60" s="45">
        <f>ECCAS!J45</f>
        <v>113335.34201900002</v>
      </c>
      <c r="K60" s="46">
        <f>ECCAS!K45</f>
        <v>0.69082532263819318</v>
      </c>
      <c r="L60" s="47">
        <f>ECCAS!L45</f>
        <v>0.23406257958826404</v>
      </c>
      <c r="M60" s="45">
        <f>ECCAS!M45</f>
        <v>106811.22773100001</v>
      </c>
      <c r="O60" s="45" t="str">
        <f>Fuel!A50</f>
        <v>EAC</v>
      </c>
      <c r="P60" s="45">
        <f>Fuel!B50</f>
        <v>344.40727700000002</v>
      </c>
      <c r="Q60" s="45">
        <f>Fuel!C50</f>
        <v>140.782162</v>
      </c>
      <c r="R60" s="46">
        <f>Fuel!D50</f>
        <v>3.7183645061671528E-4</v>
      </c>
      <c r="S60" s="47">
        <f>Fuel!E50</f>
        <v>-9.4620638926280032E-2</v>
      </c>
      <c r="T60" s="45">
        <f>Fuel!F50</f>
        <v>767.14346499999999</v>
      </c>
      <c r="U60" s="45">
        <f>Fuel!G50</f>
        <v>4029.844196</v>
      </c>
      <c r="V60" s="46">
        <f>Fuel!H50</f>
        <v>5.6965472138027495E-2</v>
      </c>
      <c r="W60" s="47">
        <f>Fuel!I50</f>
        <v>0.20239106583102151</v>
      </c>
      <c r="X60" s="45">
        <f>Fuel!J50</f>
        <v>4170.6263580000004</v>
      </c>
      <c r="Y60" s="46">
        <f>Fuel!K50</f>
        <v>9.281361819585103E-3</v>
      </c>
      <c r="Z60" s="47">
        <f>Fuel!L50</f>
        <v>0.15826517539475282</v>
      </c>
      <c r="AA60" s="45">
        <f>Fuel!M50</f>
        <v>-3889.062034</v>
      </c>
    </row>
    <row r="61" spans="1:27" x14ac:dyDescent="0.2">
      <c r="A61" s="45" t="str">
        <f>ECCAS!A46</f>
        <v>Manifactures</v>
      </c>
      <c r="B61" s="45">
        <f>ECCAS!B46</f>
        <v>1436.6644849999998</v>
      </c>
      <c r="C61" s="45">
        <f>ECCAS!C46</f>
        <v>2448.9840209999998</v>
      </c>
      <c r="D61" s="46">
        <f>ECCAS!D46</f>
        <v>2.0091850872459741E-2</v>
      </c>
      <c r="E61" s="47">
        <f>ECCAS!E46</f>
        <v>6.1052157645668848E-2</v>
      </c>
      <c r="F61" s="45">
        <f>ECCAS!F46</f>
        <v>7530.4553169999999</v>
      </c>
      <c r="G61" s="45">
        <f>ECCAS!G46</f>
        <v>29511.728391999997</v>
      </c>
      <c r="H61" s="46">
        <f>ECCAS!H46</f>
        <v>0.69985299928167333</v>
      </c>
      <c r="I61" s="47">
        <f>ECCAS!I46</f>
        <v>0.16387986925674336</v>
      </c>
      <c r="J61" s="45">
        <f>ECCAS!J46</f>
        <v>31960.712412999997</v>
      </c>
      <c r="K61" s="46">
        <f>ECCAS!K46</f>
        <v>0.19481363069214339</v>
      </c>
      <c r="L61" s="47">
        <f>ECCAS!L46</f>
        <v>0.15167323915160158</v>
      </c>
      <c r="M61" s="45">
        <f>ECCAS!M46</f>
        <v>-27062.744370999997</v>
      </c>
      <c r="O61" s="45" t="str">
        <f>Fuel!A51</f>
        <v>ECCAS</v>
      </c>
      <c r="P61" s="45">
        <f>Fuel!B51</f>
        <v>16427.191126999998</v>
      </c>
      <c r="Q61" s="45">
        <f>Fuel!C51</f>
        <v>110073.28487500001</v>
      </c>
      <c r="R61" s="46">
        <f>Fuel!D51</f>
        <v>0.29072759626778977</v>
      </c>
      <c r="S61" s="47">
        <f>Fuel!E51</f>
        <v>0.23535266781311592</v>
      </c>
      <c r="T61" s="45">
        <f>Fuel!F51</f>
        <v>646.62927200000001</v>
      </c>
      <c r="U61" s="45">
        <f>Fuel!G51</f>
        <v>3262.0571439999999</v>
      </c>
      <c r="V61" s="46">
        <f>Fuel!H51</f>
        <v>4.6112111613057893E-2</v>
      </c>
      <c r="W61" s="47">
        <f>Fuel!I51</f>
        <v>0.19699658549839061</v>
      </c>
      <c r="X61" s="45">
        <f>Fuel!J51</f>
        <v>113335.34201900002</v>
      </c>
      <c r="Y61" s="46">
        <f>Fuel!K51</f>
        <v>0.25221782675569182</v>
      </c>
      <c r="Z61" s="47">
        <f>Fuel!L51</f>
        <v>0.23406257958826404</v>
      </c>
      <c r="AA61" s="45">
        <f>Fuel!M51</f>
        <v>106811.22773100001</v>
      </c>
    </row>
    <row r="62" spans="1:27" x14ac:dyDescent="0.2">
      <c r="A62" s="45" t="str">
        <f>ECCAS!A47</f>
        <v>Machinery and transport equipment</v>
      </c>
      <c r="B62" s="45">
        <f>ECCAS!B47</f>
        <v>80.043876000000012</v>
      </c>
      <c r="C62" s="45">
        <f>ECCAS!C47</f>
        <v>430.16672199999999</v>
      </c>
      <c r="D62" s="46">
        <f>ECCAS!D47</f>
        <v>3.529155582317639E-3</v>
      </c>
      <c r="E62" s="47">
        <f>ECCAS!E47</f>
        <v>0.20543947966508713</v>
      </c>
      <c r="F62" s="45">
        <f>ECCAS!F47</f>
        <v>4306.8714719999998</v>
      </c>
      <c r="G62" s="45">
        <f>ECCAS!G47</f>
        <v>14366.105497000002</v>
      </c>
      <c r="H62" s="46">
        <f>ECCAS!H47</f>
        <v>0.34068360505777273</v>
      </c>
      <c r="I62" s="47">
        <f>ECCAS!I47</f>
        <v>0.14322257899073665</v>
      </c>
      <c r="J62" s="45">
        <f>ECCAS!J47</f>
        <v>14796.272219000002</v>
      </c>
      <c r="K62" s="46">
        <f>ECCAS!K47</f>
        <v>9.0189338536778865E-2</v>
      </c>
      <c r="L62" s="47">
        <f>ECCAS!L47</f>
        <v>0.14463203234851885</v>
      </c>
      <c r="M62" s="45">
        <f>ECCAS!M47</f>
        <v>-13935.938775000002</v>
      </c>
      <c r="O62" s="45" t="str">
        <f>Fuel!A52</f>
        <v>ECOWAS</v>
      </c>
      <c r="P62" s="45">
        <f>Fuel!B52</f>
        <v>24213.129223</v>
      </c>
      <c r="Q62" s="45">
        <f>Fuel!C52</f>
        <v>111431.792437</v>
      </c>
      <c r="R62" s="46">
        <f>Fuel!D52</f>
        <v>0.29431571157170194</v>
      </c>
      <c r="S62" s="47">
        <f>Fuel!E52</f>
        <v>0.18484631408302521</v>
      </c>
      <c r="T62" s="45">
        <f>Fuel!F52</f>
        <v>2898.9412899999998</v>
      </c>
      <c r="U62" s="45">
        <f>Fuel!G52</f>
        <v>25080.470898999996</v>
      </c>
      <c r="V62" s="46">
        <f>Fuel!H52</f>
        <v>0.354535013443878</v>
      </c>
      <c r="W62" s="47">
        <f>Fuel!I52</f>
        <v>0.27093051543635771</v>
      </c>
      <c r="X62" s="45">
        <f>Fuel!J52</f>
        <v>136512.263336</v>
      </c>
      <c r="Y62" s="46">
        <f>Fuel!K52</f>
        <v>0.30379602488281632</v>
      </c>
      <c r="Z62" s="47">
        <f>Fuel!L52</f>
        <v>0.19674328135254759</v>
      </c>
      <c r="AA62" s="45">
        <f>Fuel!M52</f>
        <v>86351.321538000004</v>
      </c>
    </row>
    <row r="63" spans="1:27" x14ac:dyDescent="0.2">
      <c r="A63" s="45" t="str">
        <f>ECCAS!A48</f>
        <v>Textiles</v>
      </c>
      <c r="B63" s="45">
        <f>ECCAS!B48</f>
        <v>4.2196589999999992</v>
      </c>
      <c r="C63" s="45">
        <f>ECCAS!C48</f>
        <v>2.7240029999999997</v>
      </c>
      <c r="D63" s="46">
        <f>ECCAS!D48</f>
        <v>2.2348149919649046E-5</v>
      </c>
      <c r="E63" s="47">
        <f>ECCAS!E48</f>
        <v>-4.7464574983184682E-2</v>
      </c>
      <c r="F63" s="45">
        <f>ECCAS!F48</f>
        <v>183.98407899999998</v>
      </c>
      <c r="G63" s="45">
        <f>ECCAS!G48</f>
        <v>663.52673500000003</v>
      </c>
      <c r="H63" s="46">
        <f>ECCAS!H48</f>
        <v>1.5735139922174374E-2</v>
      </c>
      <c r="I63" s="47">
        <f>ECCAS!I48</f>
        <v>0.15318125925897363</v>
      </c>
      <c r="J63" s="45">
        <f>ECCAS!J48</f>
        <v>666.25073800000007</v>
      </c>
      <c r="K63" s="46">
        <f>ECCAS!K48</f>
        <v>4.0610710907778794E-3</v>
      </c>
      <c r="L63" s="47">
        <f>ECCAS!L48</f>
        <v>0.15080317366927631</v>
      </c>
      <c r="M63" s="45">
        <f>ECCAS!M48</f>
        <v>-660.80273199999999</v>
      </c>
      <c r="O63" s="45" t="str">
        <f>Fuel!A53</f>
        <v>IGAD</v>
      </c>
      <c r="P63" s="45">
        <f>Fuel!B53</f>
        <v>2328.3634419999998</v>
      </c>
      <c r="Q63" s="45">
        <f>Fuel!C53</f>
        <v>12719.886833</v>
      </c>
      <c r="R63" s="46">
        <f>Fuel!D53</f>
        <v>3.3596000409689769E-2</v>
      </c>
      <c r="S63" s="47">
        <f>Fuel!E53</f>
        <v>0.2076384769037376</v>
      </c>
      <c r="T63" s="45">
        <f>Fuel!F53</f>
        <v>909.31535599999995</v>
      </c>
      <c r="U63" s="45">
        <f>Fuel!G53</f>
        <v>3089.9935809999997</v>
      </c>
      <c r="V63" s="46">
        <f>Fuel!H53</f>
        <v>4.3679838396695002E-2</v>
      </c>
      <c r="W63" s="47">
        <f>Fuel!I53</f>
        <v>0.14558417520077738</v>
      </c>
      <c r="X63" s="45">
        <f>Fuel!J53</f>
        <v>15809.880413999999</v>
      </c>
      <c r="Y63" s="46">
        <f>Fuel!K53</f>
        <v>3.5183497117941991E-2</v>
      </c>
      <c r="Z63" s="47">
        <f>Fuel!L53</f>
        <v>0.19267371227278085</v>
      </c>
      <c r="AA63" s="45">
        <f>Fuel!M53</f>
        <v>9629.8932520000017</v>
      </c>
    </row>
    <row r="64" spans="1:27" x14ac:dyDescent="0.2">
      <c r="A64" s="45" t="str">
        <f>ECCAS!A49</f>
        <v>Clothing</v>
      </c>
      <c r="B64" s="45">
        <f>ECCAS!B49</f>
        <v>4.2878760000000007</v>
      </c>
      <c r="C64" s="45">
        <f>ECCAS!C49</f>
        <v>3.9727319999999997</v>
      </c>
      <c r="D64" s="46">
        <f>ECCAS!D49</f>
        <v>3.2592919437528963E-5</v>
      </c>
      <c r="E64" s="47">
        <f>ECCAS!E49</f>
        <v>-8.4460727219543008E-3</v>
      </c>
      <c r="F64" s="45">
        <f>ECCAS!F49</f>
        <v>105.97592900000004</v>
      </c>
      <c r="G64" s="45">
        <f>ECCAS!G49</f>
        <v>488.66792999999996</v>
      </c>
      <c r="H64" s="46">
        <f>ECCAS!H49</f>
        <v>1.1588467876926332E-2</v>
      </c>
      <c r="I64" s="47">
        <f>ECCAS!I49</f>
        <v>0.18510352405969055</v>
      </c>
      <c r="J64" s="45">
        <f>ECCAS!J49</f>
        <v>492.64066199999996</v>
      </c>
      <c r="K64" s="46">
        <f>ECCAS!K49</f>
        <v>3.0028465808466785E-3</v>
      </c>
      <c r="L64" s="47">
        <f>ECCAS!L49</f>
        <v>0.18095413493308676</v>
      </c>
      <c r="M64" s="45">
        <f>ECCAS!M49</f>
        <v>-484.69519799999995</v>
      </c>
      <c r="O64" s="45" t="str">
        <f>Fuel!A54</f>
        <v>SADC</v>
      </c>
      <c r="P64" s="45">
        <f>Fuel!B54</f>
        <v>12353.556242000002</v>
      </c>
      <c r="Q64" s="45">
        <f>Fuel!C54</f>
        <v>84096.988913000008</v>
      </c>
      <c r="R64" s="46">
        <f>Fuel!D54</f>
        <v>0.22211852283503913</v>
      </c>
      <c r="S64" s="47">
        <f>Fuel!E54</f>
        <v>0.23752582924585353</v>
      </c>
      <c r="T64" s="45">
        <f>Fuel!F54</f>
        <v>3997.6003110000001</v>
      </c>
      <c r="U64" s="45">
        <f>Fuel!G54</f>
        <v>18239.929569</v>
      </c>
      <c r="V64" s="46">
        <f>Fuel!H54</f>
        <v>0.25783780938573375</v>
      </c>
      <c r="W64" s="47">
        <f>Fuel!I54</f>
        <v>0.18371482667794603</v>
      </c>
      <c r="X64" s="45">
        <f>Fuel!J54</f>
        <v>102336.91848200001</v>
      </c>
      <c r="Y64" s="46">
        <f>Fuel!K54</f>
        <v>0.22774180336507333</v>
      </c>
      <c r="Z64" s="47">
        <f>Fuel!L54</f>
        <v>0.22602183970588818</v>
      </c>
      <c r="AA64" s="45">
        <f>Fuel!M54</f>
        <v>65857.059344000008</v>
      </c>
    </row>
    <row r="66" spans="1:27" s="36" customFormat="1" x14ac:dyDescent="0.2">
      <c r="A66" s="35" t="str">
        <f>ECOWAS!A38</f>
        <v>ECOWAS</v>
      </c>
      <c r="D66" s="37"/>
      <c r="E66" s="38"/>
      <c r="H66" s="37"/>
      <c r="I66" s="38"/>
      <c r="K66" s="37"/>
      <c r="L66" s="38"/>
      <c r="N66" s="39"/>
      <c r="O66" s="35" t="str">
        <f>Manu!A43</f>
        <v>Manifactures</v>
      </c>
      <c r="R66" s="37"/>
      <c r="S66" s="38"/>
      <c r="V66" s="37"/>
      <c r="W66" s="38"/>
      <c r="Y66" s="37"/>
      <c r="Z66" s="38"/>
    </row>
    <row r="67" spans="1:27" s="40" customFormat="1" x14ac:dyDescent="0.2">
      <c r="A67" s="41"/>
      <c r="B67" s="41" t="str">
        <f>ECOWAS!B39</f>
        <v>Export</v>
      </c>
      <c r="C67" s="41"/>
      <c r="D67" s="41"/>
      <c r="E67" s="41"/>
      <c r="F67" s="41" t="str">
        <f>ECOWAS!F39</f>
        <v>Import</v>
      </c>
      <c r="G67" s="41"/>
      <c r="H67" s="41"/>
      <c r="I67" s="41"/>
      <c r="J67" s="41" t="str">
        <f>ECOWAS!J39</f>
        <v>Trade</v>
      </c>
      <c r="K67" s="41"/>
      <c r="L67" s="41"/>
      <c r="M67" s="41" t="str">
        <f>ECOWAS!M39</f>
        <v>Balance</v>
      </c>
      <c r="N67" s="44"/>
      <c r="O67" s="41"/>
      <c r="P67" s="41" t="str">
        <f>Manu!B44</f>
        <v>Export</v>
      </c>
      <c r="Q67" s="41"/>
      <c r="R67" s="42"/>
      <c r="S67" s="43"/>
      <c r="T67" s="41" t="str">
        <f>Manu!F44</f>
        <v>Import</v>
      </c>
      <c r="U67" s="41"/>
      <c r="V67" s="42"/>
      <c r="W67" s="43"/>
      <c r="X67" s="41" t="str">
        <f>Manu!J44</f>
        <v>Trade</v>
      </c>
      <c r="Y67" s="42"/>
      <c r="Z67" s="43"/>
      <c r="AA67" s="41" t="str">
        <f>Manu!M44</f>
        <v>Balance</v>
      </c>
    </row>
    <row r="68" spans="1:27" s="40" customFormat="1" ht="38.25" x14ac:dyDescent="0.2">
      <c r="A68" s="41" t="str">
        <f>ECOWAS!A40</f>
        <v>Product</v>
      </c>
      <c r="B68" s="41">
        <f>ECOWAS!B40</f>
        <v>2003</v>
      </c>
      <c r="C68" s="41">
        <f>ECOWAS!C40</f>
        <v>2012</v>
      </c>
      <c r="D68" s="41" t="str">
        <f>ECOWAS!D40</f>
        <v>Share of trade in 2012 (%)</v>
      </c>
      <c r="E68" s="41" t="str">
        <f>ECOWAS!E40</f>
        <v>Av.an. change (%)</v>
      </c>
      <c r="F68" s="41">
        <f>ECOWAS!F40</f>
        <v>2003</v>
      </c>
      <c r="G68" s="41">
        <f>ECOWAS!G40</f>
        <v>2012</v>
      </c>
      <c r="H68" s="41" t="str">
        <f>ECOWAS!H40</f>
        <v>Share of trade in 2012 (%)</v>
      </c>
      <c r="I68" s="41" t="str">
        <f>ECOWAS!I40</f>
        <v>Av.an. change (%)</v>
      </c>
      <c r="J68" s="41">
        <f>ECOWAS!J40</f>
        <v>2012</v>
      </c>
      <c r="K68" s="41" t="str">
        <f>ECOWAS!K40</f>
        <v>Share of Africa in 2012(%)</v>
      </c>
      <c r="L68" s="41" t="str">
        <f>ECOWAS!L40</f>
        <v>Av.an. change (%)</v>
      </c>
      <c r="M68" s="41">
        <f>ECOWAS!M40</f>
        <v>2012</v>
      </c>
      <c r="N68" s="44"/>
      <c r="O68" s="41" t="str">
        <f>Manu!A45</f>
        <v>REC</v>
      </c>
      <c r="P68" s="41">
        <f>Manu!B45</f>
        <v>2003</v>
      </c>
      <c r="Q68" s="41">
        <f>Manu!C45</f>
        <v>2012</v>
      </c>
      <c r="R68" s="42" t="str">
        <f>Manu!D45</f>
        <v>Share of trade in 2012 (%)</v>
      </c>
      <c r="S68" s="43" t="str">
        <f>Manu!E45</f>
        <v>Av.an. change (%)</v>
      </c>
      <c r="T68" s="41">
        <f>Manu!F45</f>
        <v>2003</v>
      </c>
      <c r="U68" s="41">
        <f>Manu!G45</f>
        <v>2012</v>
      </c>
      <c r="V68" s="42" t="str">
        <f>Manu!H45</f>
        <v>Share of trade in 2012 (%)</v>
      </c>
      <c r="W68" s="43" t="str">
        <f>Manu!I45</f>
        <v>Av.an. change (%)</v>
      </c>
      <c r="X68" s="41">
        <f>Manu!J45</f>
        <v>2012</v>
      </c>
      <c r="Y68" s="42" t="str">
        <f>Manu!K45</f>
        <v>Share of Africa in 2012(%)</v>
      </c>
      <c r="Z68" s="43" t="str">
        <f>Manu!L45</f>
        <v>Av.an. change (%)</v>
      </c>
      <c r="AA68" s="41">
        <f>Manu!M45</f>
        <v>2012</v>
      </c>
    </row>
    <row r="69" spans="1:27" x14ac:dyDescent="0.2">
      <c r="A69" s="45" t="str">
        <f>ECOWAS!A41</f>
        <v>Total</v>
      </c>
      <c r="B69" s="45">
        <f>ECOWAS!B41</f>
        <v>36759.969595000002</v>
      </c>
      <c r="C69" s="45">
        <f>ECOWAS!C41</f>
        <v>136415.58059399997</v>
      </c>
      <c r="E69" s="47">
        <f>ECOWAS!E41</f>
        <v>0.15684863083096867</v>
      </c>
      <c r="F69" s="45">
        <f>ECOWAS!F41</f>
        <v>32653.022953999996</v>
      </c>
      <c r="G69" s="45">
        <f>ECOWAS!G41</f>
        <v>123479.60249399999</v>
      </c>
      <c r="I69" s="47">
        <f>ECOWAS!I41</f>
        <v>0.15927310070121914</v>
      </c>
      <c r="J69" s="45">
        <f>ECOWAS!J41</f>
        <v>259895.18308799996</v>
      </c>
      <c r="L69" s="47">
        <f>ECOWAS!L41</f>
        <v>0.15799420138010989</v>
      </c>
      <c r="M69" s="45">
        <f>ECOWAS!M41</f>
        <v>12935.978099999978</v>
      </c>
      <c r="O69" s="45" t="str">
        <f>Manu!A46</f>
        <v>World</v>
      </c>
      <c r="P69" s="45">
        <f>Manu!B46</f>
        <v>5132715.8983690003</v>
      </c>
      <c r="Q69" s="45">
        <f>Manu!C46</f>
        <v>11020589.869414</v>
      </c>
      <c r="S69" s="47">
        <f>Manu!E46</f>
        <v>8.8611876971628201E-2</v>
      </c>
      <c r="T69" s="45">
        <f>Manu!F46</f>
        <v>5467368.6487969998</v>
      </c>
      <c r="U69" s="45">
        <f>Manu!G46</f>
        <v>10730566.645742001</v>
      </c>
      <c r="W69" s="47">
        <f>Manu!I46</f>
        <v>7.7800188829570738E-2</v>
      </c>
      <c r="X69" s="45">
        <f>Manu!J46</f>
        <v>21751156.515156001</v>
      </c>
      <c r="Z69" s="47">
        <f>Manu!L46</f>
        <v>8.314323499709908E-2</v>
      </c>
      <c r="AA69" s="45">
        <f>Manu!M46</f>
        <v>290023.22367199883</v>
      </c>
    </row>
    <row r="70" spans="1:27" x14ac:dyDescent="0.2">
      <c r="A70" s="45" t="str">
        <f>ECOWAS!A42</f>
        <v>Agricultural products</v>
      </c>
      <c r="B70" s="45">
        <f>ECOWAS!B42</f>
        <v>8344.1992790000004</v>
      </c>
      <c r="C70" s="45">
        <f>ECOWAS!C42</f>
        <v>16556.896193</v>
      </c>
      <c r="D70" s="46">
        <f>ECOWAS!D42</f>
        <v>0.12137100557653038</v>
      </c>
      <c r="E70" s="47">
        <f>ECOWAS!E42</f>
        <v>7.9110774222254765E-2</v>
      </c>
      <c r="F70" s="45">
        <f>ECOWAS!F42</f>
        <v>5879.7049360000001</v>
      </c>
      <c r="G70" s="45">
        <f>ECOWAS!G42</f>
        <v>19505.942848999999</v>
      </c>
      <c r="H70" s="46">
        <f>ECOWAS!H42</f>
        <v>0.15796894754295807</v>
      </c>
      <c r="I70" s="47">
        <f>ECOWAS!I42</f>
        <v>0.14253084878622557</v>
      </c>
      <c r="J70" s="45">
        <f>ECOWAS!J42</f>
        <v>36062.839042</v>
      </c>
      <c r="K70" s="46">
        <f>ECOWAS!K42</f>
        <v>0.1387591667283391</v>
      </c>
      <c r="L70" s="47">
        <f>ECOWAS!L42</f>
        <v>0.10890273581175114</v>
      </c>
      <c r="M70" s="45">
        <f>ECOWAS!M42</f>
        <v>-2949.0466559999986</v>
      </c>
      <c r="O70" s="45" t="str">
        <f>Manu!A47</f>
        <v>Africa</v>
      </c>
      <c r="P70" s="45">
        <f>Manu!B47</f>
        <v>52262.629475000002</v>
      </c>
      <c r="Q70" s="45">
        <f>Manu!C47</f>
        <v>96536.016761000006</v>
      </c>
      <c r="R70" s="46">
        <f>Manu!D47</f>
        <v>8.7596052393639368E-3</v>
      </c>
      <c r="S70" s="47">
        <f>Manu!E47</f>
        <v>7.0559727702734332E-2</v>
      </c>
      <c r="T70" s="45">
        <f>Manu!F47</f>
        <v>111892.26875800001</v>
      </c>
      <c r="U70" s="45">
        <f>Manu!G47</f>
        <v>333178.92290000001</v>
      </c>
      <c r="V70" s="46">
        <f>Manu!H47</f>
        <v>3.1049518063634488E-2</v>
      </c>
      <c r="W70" s="47">
        <f>Manu!I47</f>
        <v>0.12889369872663536</v>
      </c>
      <c r="X70" s="45">
        <f>Manu!J47</f>
        <v>429714.93966100004</v>
      </c>
      <c r="Y70" s="46">
        <f>Manu!K47</f>
        <v>1.975595823429337E-2</v>
      </c>
      <c r="Z70" s="47">
        <f>Manu!L47</f>
        <v>0.11284912745831233</v>
      </c>
      <c r="AA70" s="45">
        <f>Manu!M47</f>
        <v>-236642.906139</v>
      </c>
    </row>
    <row r="71" spans="1:27" x14ac:dyDescent="0.2">
      <c r="A71" s="45" t="str">
        <f>ECOWAS!A43</f>
        <v>Food</v>
      </c>
      <c r="B71" s="45">
        <f>ECOWAS!B43</f>
        <v>6749.5833870000006</v>
      </c>
      <c r="C71" s="45">
        <f>ECOWAS!C43</f>
        <v>12684.346458</v>
      </c>
      <c r="D71" s="46">
        <f>ECOWAS!D43</f>
        <v>9.2983121156454629E-2</v>
      </c>
      <c r="E71" s="47">
        <f>ECOWAS!E43</f>
        <v>7.261399397422319E-2</v>
      </c>
      <c r="F71" s="45">
        <f>ECOWAS!F43</f>
        <v>5333.0791760000002</v>
      </c>
      <c r="G71" s="45">
        <f>ECOWAS!G43</f>
        <v>18480.397894000002</v>
      </c>
      <c r="H71" s="46">
        <f>ECOWAS!H43</f>
        <v>0.14966356807714848</v>
      </c>
      <c r="I71" s="47">
        <f>ECOWAS!I43</f>
        <v>0.1480752778522394</v>
      </c>
      <c r="J71" s="45">
        <f>ECOWAS!J43</f>
        <v>31164.744352000002</v>
      </c>
      <c r="K71" s="46">
        <f>ECOWAS!K43</f>
        <v>0.11991274321328105</v>
      </c>
      <c r="L71" s="47">
        <f>ECOWAS!L43</f>
        <v>0.11102114527135631</v>
      </c>
      <c r="M71" s="45">
        <f>ECOWAS!M43</f>
        <v>-5796.0514360000016</v>
      </c>
      <c r="O71" s="45" t="str">
        <f>Manu!A48</f>
        <v>CEN-SAD</v>
      </c>
      <c r="P71" s="45">
        <f>Manu!B48</f>
        <v>21625.668297</v>
      </c>
      <c r="Q71" s="45">
        <f>Manu!C48</f>
        <v>43524.191197</v>
      </c>
      <c r="R71" s="46">
        <f>Manu!D48</f>
        <v>0.45085961340994052</v>
      </c>
      <c r="S71" s="47">
        <f>Manu!E48</f>
        <v>8.0814696309880141E-2</v>
      </c>
      <c r="T71" s="45">
        <f>Manu!F48</f>
        <v>60572.839546999989</v>
      </c>
      <c r="U71" s="45">
        <f>Manu!G48</f>
        <v>175505.42715299991</v>
      </c>
      <c r="V71" s="46">
        <f>Manu!H48</f>
        <v>0.52676029331446017</v>
      </c>
      <c r="W71" s="47">
        <f>Manu!I48</f>
        <v>0.12547210467579095</v>
      </c>
      <c r="X71" s="45">
        <f>Manu!J48</f>
        <v>219029.61834999992</v>
      </c>
      <c r="Y71" s="46">
        <f>Manu!K48</f>
        <v>0.50970910744409137</v>
      </c>
      <c r="Z71" s="47">
        <f>Manu!L48</f>
        <v>0.11504709994794848</v>
      </c>
      <c r="AA71" s="45">
        <f>Manu!M48</f>
        <v>-131981.2359559999</v>
      </c>
    </row>
    <row r="72" spans="1:27" x14ac:dyDescent="0.2">
      <c r="A72" s="45" t="str">
        <f>ECOWAS!A44</f>
        <v>Fuels and Minerals</v>
      </c>
      <c r="B72" s="45">
        <f>ECOWAS!B44</f>
        <v>25286.762095000002</v>
      </c>
      <c r="C72" s="45">
        <f>ECOWAS!C44</f>
        <v>115132.59909700001</v>
      </c>
      <c r="D72" s="46">
        <f>ECOWAS!D44</f>
        <v>0.84398423256107113</v>
      </c>
      <c r="E72" s="47">
        <f>ECOWAS!E44</f>
        <v>0.18343663560221324</v>
      </c>
      <c r="F72" s="45">
        <f>ECOWAS!F44</f>
        <v>3206.184714</v>
      </c>
      <c r="G72" s="45">
        <f>ECOWAS!G44</f>
        <v>26343.721305999996</v>
      </c>
      <c r="H72" s="46">
        <f>ECOWAS!H44</f>
        <v>0.21334472069814175</v>
      </c>
      <c r="I72" s="47">
        <f>ECOWAS!I44</f>
        <v>0.26366531420253914</v>
      </c>
      <c r="J72" s="45">
        <f>ECOWAS!J44</f>
        <v>141476.32040300002</v>
      </c>
      <c r="K72" s="46">
        <f>ECOWAS!K44</f>
        <v>0.54435914787653616</v>
      </c>
      <c r="L72" s="47">
        <f>ECOWAS!L44</f>
        <v>0.19488848666044589</v>
      </c>
      <c r="M72" s="45">
        <f>ECOWAS!M44</f>
        <v>88788.877791000021</v>
      </c>
      <c r="O72" s="45" t="str">
        <f>Manu!A49</f>
        <v>COMESA</v>
      </c>
      <c r="P72" s="45">
        <f>Manu!B49</f>
        <v>8734.2099350000008</v>
      </c>
      <c r="Q72" s="45">
        <f>Manu!C49</f>
        <v>17603.215759999999</v>
      </c>
      <c r="R72" s="46">
        <f>Manu!D49</f>
        <v>0.18234868550233779</v>
      </c>
      <c r="S72" s="47">
        <f>Manu!E49</f>
        <v>8.0982615230942523E-2</v>
      </c>
      <c r="T72" s="45">
        <f>Manu!F49</f>
        <v>26947.267448999999</v>
      </c>
      <c r="U72" s="45">
        <f>Manu!G49</f>
        <v>87932.136620999998</v>
      </c>
      <c r="V72" s="46">
        <f>Manu!H49</f>
        <v>0.26391866524939772</v>
      </c>
      <c r="W72" s="47">
        <f>Manu!I49</f>
        <v>0.14043443310421844</v>
      </c>
      <c r="X72" s="45">
        <f>Manu!J49</f>
        <v>105535.352381</v>
      </c>
      <c r="Y72" s="46">
        <f>Manu!K49</f>
        <v>0.24559386383972667</v>
      </c>
      <c r="Z72" s="47">
        <f>Manu!L49</f>
        <v>0.12804999649992599</v>
      </c>
      <c r="AA72" s="45">
        <f>Manu!M49</f>
        <v>-70328.920860999991</v>
      </c>
    </row>
    <row r="73" spans="1:27" x14ac:dyDescent="0.2">
      <c r="A73" s="45" t="str">
        <f>ECOWAS!A45</f>
        <v>Fuels</v>
      </c>
      <c r="B73" s="45">
        <f>ECOWAS!B45</f>
        <v>24213.129223</v>
      </c>
      <c r="C73" s="45">
        <f>ECOWAS!C45</f>
        <v>111431.792437</v>
      </c>
      <c r="D73" s="46">
        <f>ECOWAS!D45</f>
        <v>0.81685531778546083</v>
      </c>
      <c r="E73" s="47">
        <f>ECOWAS!E45</f>
        <v>0.18484631408302521</v>
      </c>
      <c r="F73" s="45">
        <f>ECOWAS!F45</f>
        <v>2898.9412899999998</v>
      </c>
      <c r="G73" s="45">
        <f>ECOWAS!G45</f>
        <v>25080.470898999996</v>
      </c>
      <c r="H73" s="46">
        <f>ECOWAS!H45</f>
        <v>0.20311428278381996</v>
      </c>
      <c r="I73" s="47">
        <f>ECOWAS!I45</f>
        <v>0.27093051543635771</v>
      </c>
      <c r="J73" s="45">
        <f>ECOWAS!J45</f>
        <v>136512.263336</v>
      </c>
      <c r="K73" s="46">
        <f>ECOWAS!K45</f>
        <v>0.52525892059252688</v>
      </c>
      <c r="L73" s="47">
        <f>ECOWAS!L45</f>
        <v>0.19674328135254759</v>
      </c>
      <c r="M73" s="45">
        <f>ECOWAS!M45</f>
        <v>86351.321538000004</v>
      </c>
      <c r="O73" s="45" t="str">
        <f>Manu!A50</f>
        <v>EAC</v>
      </c>
      <c r="P73" s="45">
        <f>Manu!B50</f>
        <v>852.56824999999992</v>
      </c>
      <c r="Q73" s="45">
        <f>Manu!C50</f>
        <v>2304.0407320000004</v>
      </c>
      <c r="R73" s="46">
        <f>Manu!D50</f>
        <v>2.3867161804534073E-2</v>
      </c>
      <c r="S73" s="47">
        <f>Manu!E50</f>
        <v>0.11679495687031083</v>
      </c>
      <c r="T73" s="45">
        <f>Manu!F50</f>
        <v>4299.6303160000007</v>
      </c>
      <c r="U73" s="45">
        <f>Manu!G50</f>
        <v>18392.401800000003</v>
      </c>
      <c r="V73" s="46">
        <f>Manu!H50</f>
        <v>5.5202777054178427E-2</v>
      </c>
      <c r="W73" s="47">
        <f>Manu!I50</f>
        <v>0.17526052106764012</v>
      </c>
      <c r="X73" s="45">
        <f>Manu!J50</f>
        <v>20696.442532000005</v>
      </c>
      <c r="Y73" s="46">
        <f>Manu!K50</f>
        <v>4.8163190575425015E-2</v>
      </c>
      <c r="Z73" s="47">
        <f>Manu!L50</f>
        <v>0.16707924429951038</v>
      </c>
      <c r="AA73" s="45">
        <f>Manu!M50</f>
        <v>-16088.361068000002</v>
      </c>
    </row>
    <row r="74" spans="1:27" x14ac:dyDescent="0.2">
      <c r="A74" s="45" t="str">
        <f>ECOWAS!A46</f>
        <v>Manifactures</v>
      </c>
      <c r="B74" s="45">
        <f>ECOWAS!B46</f>
        <v>2703.7657649999996</v>
      </c>
      <c r="C74" s="45">
        <f>ECOWAS!C46</f>
        <v>3610.1128430000008</v>
      </c>
      <c r="D74" s="46">
        <f>ECOWAS!D46</f>
        <v>2.6464080036021825E-2</v>
      </c>
      <c r="E74" s="47">
        <f>ECOWAS!E46</f>
        <v>3.2642963946461379E-2</v>
      </c>
      <c r="F74" s="45">
        <f>ECOWAS!F46</f>
        <v>22358.746823999998</v>
      </c>
      <c r="G74" s="45">
        <f>ECOWAS!G46</f>
        <v>71785.189670000007</v>
      </c>
      <c r="H74" s="46">
        <f>ECOWAS!H46</f>
        <v>0.58135261387392401</v>
      </c>
      <c r="I74" s="47">
        <f>ECOWAS!I46</f>
        <v>0.13838060579489131</v>
      </c>
      <c r="J74" s="45">
        <f>ECOWAS!J46</f>
        <v>75395.302513000002</v>
      </c>
      <c r="K74" s="46">
        <f>ECOWAS!K46</f>
        <v>0.29009888377758547</v>
      </c>
      <c r="L74" s="47">
        <f>ECOWAS!L46</f>
        <v>0.13017743275477667</v>
      </c>
      <c r="M74" s="45">
        <f>ECOWAS!M46</f>
        <v>-68175.076827000012</v>
      </c>
      <c r="O74" s="45" t="str">
        <f>Manu!A51</f>
        <v>ECCAS</v>
      </c>
      <c r="P74" s="45">
        <f>Manu!B51</f>
        <v>1436.6644849999998</v>
      </c>
      <c r="Q74" s="45">
        <f>Manu!C51</f>
        <v>2448.9840209999998</v>
      </c>
      <c r="R74" s="46">
        <f>Manu!D51</f>
        <v>2.536860441490036E-2</v>
      </c>
      <c r="S74" s="47">
        <f>Manu!E51</f>
        <v>6.1052157645668848E-2</v>
      </c>
      <c r="T74" s="45">
        <f>Manu!F51</f>
        <v>7530.4553169999999</v>
      </c>
      <c r="U74" s="45">
        <f>Manu!G51</f>
        <v>29511.728391999997</v>
      </c>
      <c r="V74" s="46">
        <f>Manu!H51</f>
        <v>8.8576216451896089E-2</v>
      </c>
      <c r="W74" s="47">
        <f>Manu!I51</f>
        <v>0.16387986925674336</v>
      </c>
      <c r="X74" s="45">
        <f>Manu!J51</f>
        <v>31960.712412999997</v>
      </c>
      <c r="Y74" s="46">
        <f>Manu!K51</f>
        <v>7.4376544688471019E-2</v>
      </c>
      <c r="Z74" s="47">
        <f>Manu!L51</f>
        <v>0.15167323915160158</v>
      </c>
      <c r="AA74" s="45">
        <f>Manu!M51</f>
        <v>-27062.744370999997</v>
      </c>
    </row>
    <row r="75" spans="1:27" x14ac:dyDescent="0.2">
      <c r="A75" s="45" t="str">
        <f>ECOWAS!A47</f>
        <v>Machinery and transport equipment</v>
      </c>
      <c r="B75" s="45">
        <f>ECOWAS!B47</f>
        <v>988.40166700000009</v>
      </c>
      <c r="C75" s="45">
        <f>ECOWAS!C47</f>
        <v>832.28765699999997</v>
      </c>
      <c r="D75" s="46">
        <f>ECOWAS!D47</f>
        <v>6.101118753268033E-3</v>
      </c>
      <c r="E75" s="47">
        <f>ECOWAS!E47</f>
        <v>-1.891995403124147E-2</v>
      </c>
      <c r="F75" s="45">
        <f>ECOWAS!F47</f>
        <v>11516.863819999999</v>
      </c>
      <c r="G75" s="45">
        <f>ECOWAS!G47</f>
        <v>35685.605263999983</v>
      </c>
      <c r="H75" s="46">
        <f>ECOWAS!H47</f>
        <v>0.28900000115998092</v>
      </c>
      <c r="I75" s="47">
        <f>ECOWAS!I47</f>
        <v>0.13389594962338736</v>
      </c>
      <c r="J75" s="45">
        <f>ECOWAS!J47</f>
        <v>36517.892920999984</v>
      </c>
      <c r="K75" s="46">
        <f>ECOWAS!K47</f>
        <v>0.14051007982181457</v>
      </c>
      <c r="L75" s="47">
        <f>ECOWAS!L47</f>
        <v>0.12645159094201408</v>
      </c>
      <c r="M75" s="45">
        <f>ECOWAS!M47</f>
        <v>-34853.317606999983</v>
      </c>
      <c r="O75" s="45" t="str">
        <f>Manu!A52</f>
        <v>ECOWAS</v>
      </c>
      <c r="P75" s="45">
        <f>Manu!B52</f>
        <v>2703.7657649999996</v>
      </c>
      <c r="Q75" s="45">
        <f>Manu!C52</f>
        <v>3610.1128430000008</v>
      </c>
      <c r="R75" s="46">
        <f>Manu!D52</f>
        <v>3.7396538246836648E-2</v>
      </c>
      <c r="S75" s="47">
        <f>Manu!E52</f>
        <v>3.2642963946461379E-2</v>
      </c>
      <c r="T75" s="45">
        <f>Manu!F52</f>
        <v>22358.746823999998</v>
      </c>
      <c r="U75" s="45">
        <f>Manu!G52</f>
        <v>71785.189670000007</v>
      </c>
      <c r="V75" s="46">
        <f>Manu!H52</f>
        <v>0.21545537468330656</v>
      </c>
      <c r="W75" s="47">
        <f>Manu!I52</f>
        <v>0.13838060579489131</v>
      </c>
      <c r="X75" s="45">
        <f>Manu!J52</f>
        <v>75395.302513000002</v>
      </c>
      <c r="Y75" s="46">
        <f>Manu!K52</f>
        <v>0.17545422687067613</v>
      </c>
      <c r="Z75" s="47">
        <f>Manu!L52</f>
        <v>0.13017743275477667</v>
      </c>
      <c r="AA75" s="45">
        <f>Manu!M52</f>
        <v>-68175.076827000012</v>
      </c>
    </row>
    <row r="76" spans="1:27" x14ac:dyDescent="0.2">
      <c r="A76" s="45" t="str">
        <f>ECOWAS!A48</f>
        <v>Textiles</v>
      </c>
      <c r="B76" s="45">
        <f>ECOWAS!B48</f>
        <v>177.904606</v>
      </c>
      <c r="C76" s="45">
        <f>ECOWAS!C48</f>
        <v>71.953524999999985</v>
      </c>
      <c r="D76" s="46">
        <f>ECOWAS!D48</f>
        <v>5.2745826163470323E-4</v>
      </c>
      <c r="E76" s="47">
        <f>ECOWAS!E48</f>
        <v>-9.5687944965245797E-2</v>
      </c>
      <c r="F76" s="45">
        <f>ECOWAS!F48</f>
        <v>1932.4675069999998</v>
      </c>
      <c r="G76" s="45">
        <f>ECOWAS!G48</f>
        <v>5007.917778</v>
      </c>
      <c r="H76" s="46">
        <f>ECOWAS!H48</f>
        <v>4.0556639937704204E-2</v>
      </c>
      <c r="I76" s="47">
        <f>ECOWAS!I48</f>
        <v>0.11160231684725175</v>
      </c>
      <c r="J76" s="45">
        <f>ECOWAS!J48</f>
        <v>5079.8713029999999</v>
      </c>
      <c r="K76" s="46">
        <f>ECOWAS!K48</f>
        <v>1.9545846300968058E-2</v>
      </c>
      <c r="L76" s="47">
        <f>ECOWAS!L48</f>
        <v>0.10252433897946966</v>
      </c>
      <c r="M76" s="45">
        <f>ECOWAS!M48</f>
        <v>-4935.9642530000001</v>
      </c>
      <c r="O76" s="45" t="str">
        <f>Manu!A53</f>
        <v>IGAD</v>
      </c>
      <c r="P76" s="45">
        <f>Manu!B53</f>
        <v>876.70809399999996</v>
      </c>
      <c r="Q76" s="45">
        <f>Manu!C53</f>
        <v>2266.387373</v>
      </c>
      <c r="R76" s="46">
        <f>Manu!D53</f>
        <v>2.3477117132469128E-2</v>
      </c>
      <c r="S76" s="47">
        <f>Manu!E53</f>
        <v>0.11129923139115028</v>
      </c>
      <c r="T76" s="45">
        <f>Manu!F53</f>
        <v>6490.745954</v>
      </c>
      <c r="U76" s="45">
        <f>Manu!G53</f>
        <v>24102.891842000001</v>
      </c>
      <c r="V76" s="46">
        <f>Manu!H53</f>
        <v>7.2342186691185806E-2</v>
      </c>
      <c r="W76" s="47">
        <f>Manu!I53</f>
        <v>0.15693319543024242</v>
      </c>
      <c r="X76" s="45">
        <f>Manu!J53</f>
        <v>26369.279215000002</v>
      </c>
      <c r="Y76" s="46">
        <f>Manu!K53</f>
        <v>6.1364585638569127E-2</v>
      </c>
      <c r="Z76" s="47">
        <f>Manu!L53</f>
        <v>0.15220883908955418</v>
      </c>
      <c r="AA76" s="45">
        <f>Manu!M53</f>
        <v>-21836.504469</v>
      </c>
    </row>
    <row r="77" spans="1:27" x14ac:dyDescent="0.2">
      <c r="A77" s="45" t="str">
        <f>ECOWAS!A49</f>
        <v>Clothing</v>
      </c>
      <c r="B77" s="45">
        <f>ECOWAS!B49</f>
        <v>32.544447000000005</v>
      </c>
      <c r="C77" s="45">
        <f>ECOWAS!C49</f>
        <v>25.246909000000002</v>
      </c>
      <c r="D77" s="46">
        <f>ECOWAS!D49</f>
        <v>1.8507350032940774E-4</v>
      </c>
      <c r="E77" s="47">
        <f>ECOWAS!E49</f>
        <v>-2.7817220026321809E-2</v>
      </c>
      <c r="F77" s="45">
        <f>ECOWAS!F49</f>
        <v>418.70839600000005</v>
      </c>
      <c r="G77" s="45">
        <f>ECOWAS!G49</f>
        <v>1363.088972</v>
      </c>
      <c r="H77" s="46">
        <f>ECOWAS!H49</f>
        <v>1.1038980888088249E-2</v>
      </c>
      <c r="I77" s="47">
        <f>ECOWAS!I49</f>
        <v>0.14013675995984021</v>
      </c>
      <c r="J77" s="45">
        <f>ECOWAS!J49</f>
        <v>1388.335881</v>
      </c>
      <c r="K77" s="46">
        <f>ECOWAS!K49</f>
        <v>5.3419069353429008E-3</v>
      </c>
      <c r="L77" s="47">
        <f>ECOWAS!L49</f>
        <v>0.13300156765363469</v>
      </c>
      <c r="M77" s="45">
        <f>ECOWAS!M49</f>
        <v>-1337.8420630000001</v>
      </c>
      <c r="O77" s="45" t="str">
        <f>Manu!A54</f>
        <v>SADC</v>
      </c>
      <c r="P77" s="45">
        <f>Manu!B54</f>
        <v>29569.202934999998</v>
      </c>
      <c r="Q77" s="45">
        <f>Manu!C54</f>
        <v>50683.562331999994</v>
      </c>
      <c r="R77" s="46">
        <f>Manu!D54</f>
        <v>0.52502230807264738</v>
      </c>
      <c r="S77" s="47">
        <f>Manu!E54</f>
        <v>6.17030308066151E-2</v>
      </c>
      <c r="T77" s="45">
        <f>Manu!F54</f>
        <v>35458.751196999998</v>
      </c>
      <c r="U77" s="45">
        <f>Manu!G54</f>
        <v>112296.54246099998</v>
      </c>
      <c r="V77" s="46">
        <f>Manu!H54</f>
        <v>0.33704575752741883</v>
      </c>
      <c r="W77" s="47">
        <f>Manu!I54</f>
        <v>0.13665062290852603</v>
      </c>
      <c r="X77" s="45">
        <f>Manu!J54</f>
        <v>162980.10479299998</v>
      </c>
      <c r="Y77" s="46">
        <f>Manu!K54</f>
        <v>0.37927493263691081</v>
      </c>
      <c r="Z77" s="47">
        <f>Manu!L54</f>
        <v>0.10748325096412703</v>
      </c>
      <c r="AA77" s="45">
        <f>Manu!M54</f>
        <v>-61612.980128999981</v>
      </c>
    </row>
    <row r="79" spans="1:27" s="36" customFormat="1" ht="25.5" x14ac:dyDescent="0.2">
      <c r="A79" s="35" t="str">
        <f>IGAD!A38</f>
        <v>IGAD</v>
      </c>
      <c r="D79" s="37"/>
      <c r="E79" s="38"/>
      <c r="H79" s="37"/>
      <c r="I79" s="38"/>
      <c r="K79" s="37"/>
      <c r="L79" s="38"/>
      <c r="N79" s="39"/>
      <c r="O79" s="35" t="str">
        <f>Mach!A43</f>
        <v>Machinery and transport equipment</v>
      </c>
      <c r="R79" s="37"/>
      <c r="S79" s="38"/>
      <c r="V79" s="37"/>
      <c r="W79" s="38"/>
      <c r="Y79" s="37"/>
      <c r="Z79" s="38"/>
    </row>
    <row r="80" spans="1:27" s="40" customFormat="1" x14ac:dyDescent="0.2">
      <c r="B80" s="41" t="str">
        <f>IGAD!B39</f>
        <v>Export</v>
      </c>
      <c r="D80" s="42"/>
      <c r="E80" s="43"/>
      <c r="F80" s="41" t="str">
        <f>IGAD!F39</f>
        <v>Import</v>
      </c>
      <c r="H80" s="42"/>
      <c r="I80" s="43"/>
      <c r="J80" s="41" t="str">
        <f>IGAD!J39</f>
        <v>Trade</v>
      </c>
      <c r="K80" s="42"/>
      <c r="L80" s="43"/>
      <c r="M80" s="41" t="str">
        <f>IGAD!M39</f>
        <v>Balance</v>
      </c>
      <c r="N80" s="44"/>
      <c r="O80" s="41"/>
      <c r="P80" s="41" t="str">
        <f>Mach!B44</f>
        <v>Export</v>
      </c>
      <c r="Q80" s="41"/>
      <c r="R80" s="42"/>
      <c r="S80" s="43"/>
      <c r="T80" s="41" t="str">
        <f>Mach!F44</f>
        <v>Import</v>
      </c>
      <c r="U80" s="41"/>
      <c r="V80" s="42"/>
      <c r="W80" s="43"/>
      <c r="X80" s="41" t="str">
        <f>Mach!J44</f>
        <v>Trade</v>
      </c>
      <c r="Y80" s="42"/>
      <c r="Z80" s="43"/>
      <c r="AA80" s="41" t="str">
        <f>Mach!M44</f>
        <v>Balance</v>
      </c>
    </row>
    <row r="81" spans="1:27" s="40" customFormat="1" ht="38.25" x14ac:dyDescent="0.2">
      <c r="A81" s="41" t="str">
        <f>IGAD!A40</f>
        <v>Product</v>
      </c>
      <c r="B81" s="41">
        <f>IGAD!B40</f>
        <v>2003</v>
      </c>
      <c r="C81" s="41">
        <f>IGAD!C40</f>
        <v>2012</v>
      </c>
      <c r="D81" s="41" t="str">
        <f>IGAD!D40</f>
        <v>Share of trade in 2012 (%)</v>
      </c>
      <c r="E81" s="41" t="str">
        <f>IGAD!E40</f>
        <v>Av.an. change (%)</v>
      </c>
      <c r="F81" s="41">
        <f>IGAD!F40</f>
        <v>2003</v>
      </c>
      <c r="G81" s="41">
        <f>IGAD!G40</f>
        <v>2012</v>
      </c>
      <c r="H81" s="41" t="str">
        <f>IGAD!H40</f>
        <v>Share of trade in 2012 (%)</v>
      </c>
      <c r="I81" s="41" t="str">
        <f>IGAD!I40</f>
        <v>Av.an. change (%)</v>
      </c>
      <c r="J81" s="41">
        <f>IGAD!J40</f>
        <v>2012</v>
      </c>
      <c r="K81" s="41" t="str">
        <f>IGAD!K40</f>
        <v>Share of Africa in 2012(%)</v>
      </c>
      <c r="L81" s="41" t="str">
        <f>IGAD!L40</f>
        <v>Av.an. change (%)</v>
      </c>
      <c r="M81" s="41">
        <f>IGAD!M40</f>
        <v>2012</v>
      </c>
      <c r="N81" s="44"/>
      <c r="O81" s="41" t="str">
        <f>Mach!A45</f>
        <v>REC</v>
      </c>
      <c r="P81" s="41">
        <f>Mach!B45</f>
        <v>2003</v>
      </c>
      <c r="Q81" s="41">
        <f>Mach!C45</f>
        <v>2012</v>
      </c>
      <c r="R81" s="42" t="str">
        <f>Mach!D45</f>
        <v>Share of trade in 2012 (%)</v>
      </c>
      <c r="S81" s="43" t="str">
        <f>Mach!E45</f>
        <v>Av.an. change (%)</v>
      </c>
      <c r="T81" s="41">
        <f>Mach!F45</f>
        <v>2003</v>
      </c>
      <c r="U81" s="41">
        <f>Mach!G45</f>
        <v>2012</v>
      </c>
      <c r="V81" s="42" t="str">
        <f>Mach!H45</f>
        <v>Share of trade in 2012 (%)</v>
      </c>
      <c r="W81" s="43" t="str">
        <f>Mach!I45</f>
        <v>Av.an. change (%)</v>
      </c>
      <c r="X81" s="41">
        <f>Mach!J45</f>
        <v>2012</v>
      </c>
      <c r="Y81" s="42" t="str">
        <f>Mach!K45</f>
        <v>Share of Africa in 2012(%)</v>
      </c>
      <c r="Z81" s="43" t="str">
        <f>Mach!L45</f>
        <v>Av.an. change (%)</v>
      </c>
      <c r="AA81" s="41">
        <f>Mach!M45</f>
        <v>2012</v>
      </c>
    </row>
    <row r="82" spans="1:27" x14ac:dyDescent="0.2">
      <c r="A82" s="45" t="str">
        <f>IGAD!A41</f>
        <v>Total</v>
      </c>
      <c r="B82" s="45">
        <f>IGAD!B41</f>
        <v>6320.2945719999998</v>
      </c>
      <c r="C82" s="45">
        <f>IGAD!C41</f>
        <v>22896.156021000003</v>
      </c>
      <c r="E82" s="47">
        <f>IGAD!E41</f>
        <v>0.15375585325071506</v>
      </c>
      <c r="F82" s="45">
        <f>IGAD!F41</f>
        <v>9613.3900420000009</v>
      </c>
      <c r="G82" s="45">
        <f>IGAD!G41</f>
        <v>35588.324256</v>
      </c>
      <c r="I82" s="47">
        <f>IGAD!I41</f>
        <v>0.15653557793510497</v>
      </c>
      <c r="J82" s="45">
        <f>IGAD!J41</f>
        <v>58484.480277000002</v>
      </c>
      <c r="L82" s="47">
        <f>IGAD!L41</f>
        <v>0.15543935973797707</v>
      </c>
      <c r="M82" s="45">
        <f>IGAD!M41</f>
        <v>-12692.168234999997</v>
      </c>
      <c r="O82" s="45" t="str">
        <f>Mach!A46</f>
        <v>World</v>
      </c>
      <c r="P82" s="45">
        <f>Mach!B46</f>
        <v>2708659.4951709998</v>
      </c>
      <c r="Q82" s="45">
        <f>Mach!C46</f>
        <v>5637853.8705000002</v>
      </c>
      <c r="S82" s="47">
        <f>Mach!E46</f>
        <v>8.4858926557531245E-2</v>
      </c>
      <c r="T82" s="45">
        <f>Mach!F46</f>
        <v>2837731.0707340003</v>
      </c>
      <c r="U82" s="45">
        <f>Mach!G46</f>
        <v>5365071.1448999997</v>
      </c>
      <c r="W82" s="47">
        <f>Mach!I46</f>
        <v>7.3331327969417659E-2</v>
      </c>
      <c r="X82" s="45">
        <f>Mach!J46</f>
        <v>11002925.0154</v>
      </c>
      <c r="Z82" s="47">
        <f>Mach!L46</f>
        <v>7.9084117773077223E-2</v>
      </c>
      <c r="AA82" s="45">
        <f>Mach!M46</f>
        <v>272782.72560000047</v>
      </c>
    </row>
    <row r="83" spans="1:27" x14ac:dyDescent="0.2">
      <c r="A83" s="45" t="str">
        <f>IGAD!A42</f>
        <v>Agricultural products</v>
      </c>
      <c r="B83" s="45">
        <f>IGAD!B42</f>
        <v>2914.4150280000003</v>
      </c>
      <c r="C83" s="45">
        <f>IGAD!C42</f>
        <v>6997.5575910000007</v>
      </c>
      <c r="D83" s="46">
        <f>IGAD!D42</f>
        <v>0.30562150190547044</v>
      </c>
      <c r="E83" s="47">
        <f>IGAD!E42</f>
        <v>0.10221450103444263</v>
      </c>
      <c r="F83" s="45">
        <f>IGAD!F42</f>
        <v>1689.5163770000001</v>
      </c>
      <c r="G83" s="45">
        <f>IGAD!G42</f>
        <v>6332.2905920000003</v>
      </c>
      <c r="H83" s="46">
        <f>IGAD!H42</f>
        <v>0.1779316875514983</v>
      </c>
      <c r="I83" s="47">
        <f>IGAD!I42</f>
        <v>0.15812485208578697</v>
      </c>
      <c r="J83" s="45">
        <f>IGAD!J42</f>
        <v>13329.848183000002</v>
      </c>
      <c r="K83" s="46">
        <f>IGAD!K42</f>
        <v>0.2279211188996782</v>
      </c>
      <c r="L83" s="47">
        <f>IGAD!L42</f>
        <v>0.12538104355971713</v>
      </c>
      <c r="M83" s="45">
        <f>IGAD!M42</f>
        <v>665.2669990000004</v>
      </c>
      <c r="O83" s="45" t="str">
        <f>Mach!A47</f>
        <v>Africa</v>
      </c>
      <c r="P83" s="45">
        <f>Mach!B47</f>
        <v>13310.460525</v>
      </c>
      <c r="Q83" s="45">
        <f>Mach!C47</f>
        <v>29158.634618</v>
      </c>
      <c r="R83" s="46">
        <f>Mach!D47</f>
        <v>5.1719387000383589E-3</v>
      </c>
      <c r="S83" s="47">
        <f>Mach!E47</f>
        <v>9.1042245411034672E-2</v>
      </c>
      <c r="T83" s="45">
        <f>Mach!F47</f>
        <v>56872.440093999998</v>
      </c>
      <c r="U83" s="45">
        <f>Mach!G47</f>
        <v>161710.91512599998</v>
      </c>
      <c r="V83" s="46">
        <f>Mach!H47</f>
        <v>3.0141429770175792E-2</v>
      </c>
      <c r="W83" s="47">
        <f>Mach!I47</f>
        <v>0.12312058147359806</v>
      </c>
      <c r="X83" s="45">
        <f>Mach!J47</f>
        <v>190869.54974399999</v>
      </c>
      <c r="Y83" s="46">
        <f>Mach!K47</f>
        <v>1.7347164456438052E-2</v>
      </c>
      <c r="Z83" s="47">
        <f>Mach!L47</f>
        <v>0.11757935538570718</v>
      </c>
      <c r="AA83" s="45">
        <f>Mach!M47</f>
        <v>-132552.28050799997</v>
      </c>
    </row>
    <row r="84" spans="1:27" x14ac:dyDescent="0.2">
      <c r="A84" s="45" t="str">
        <f>IGAD!A43</f>
        <v>Food</v>
      </c>
      <c r="B84" s="45">
        <f>IGAD!B43</f>
        <v>2228.6453020000004</v>
      </c>
      <c r="C84" s="45">
        <f>IGAD!C43</f>
        <v>5619.8330249999999</v>
      </c>
      <c r="D84" s="46">
        <f>IGAD!D43</f>
        <v>0.24544875654435511</v>
      </c>
      <c r="E84" s="47">
        <f>IGAD!E43</f>
        <v>0.1082337812294929</v>
      </c>
      <c r="F84" s="45">
        <f>IGAD!F43</f>
        <v>1430.5262710000002</v>
      </c>
      <c r="G84" s="45">
        <f>IGAD!G43</f>
        <v>5973.6709410000003</v>
      </c>
      <c r="H84" s="46">
        <f>IGAD!H43</f>
        <v>0.16785479692803662</v>
      </c>
      <c r="I84" s="47">
        <f>IGAD!I43</f>
        <v>0.17211903147089092</v>
      </c>
      <c r="J84" s="45">
        <f>IGAD!J43</f>
        <v>11593.503966</v>
      </c>
      <c r="K84" s="46">
        <f>IGAD!K43</f>
        <v>0.19823214485432197</v>
      </c>
      <c r="L84" s="47">
        <f>IGAD!L43</f>
        <v>0.1367055841545266</v>
      </c>
      <c r="M84" s="45">
        <f>IGAD!M43</f>
        <v>-353.8379160000004</v>
      </c>
      <c r="O84" s="45" t="str">
        <f>Mach!A48</f>
        <v>CEN-SAD</v>
      </c>
      <c r="P84" s="45">
        <f>Mach!B48</f>
        <v>4605.3539680000004</v>
      </c>
      <c r="Q84" s="45">
        <f>Mach!C48</f>
        <v>11861.506641</v>
      </c>
      <c r="R84" s="46">
        <f>Mach!D48</f>
        <v>0.40679225198280511</v>
      </c>
      <c r="S84" s="47">
        <f>Mach!E48</f>
        <v>0.11084376640388149</v>
      </c>
      <c r="T84" s="45">
        <f>Mach!F48</f>
        <v>28724.647357000002</v>
      </c>
      <c r="U84" s="45">
        <f>Mach!G48</f>
        <v>80848.260017000008</v>
      </c>
      <c r="V84" s="46">
        <f>Mach!H48</f>
        <v>0.49995549127902483</v>
      </c>
      <c r="W84" s="47">
        <f>Mach!I48</f>
        <v>0.121850815536932</v>
      </c>
      <c r="X84" s="45">
        <f>Mach!J48</f>
        <v>92709.766658000008</v>
      </c>
      <c r="Y84" s="46">
        <f>Mach!K48</f>
        <v>0.48572319043213102</v>
      </c>
      <c r="Z84" s="47">
        <f>Mach!L48</f>
        <v>0.120380581520664</v>
      </c>
      <c r="AA84" s="45">
        <f>Mach!M48</f>
        <v>-68986.753376000008</v>
      </c>
    </row>
    <row r="85" spans="1:27" x14ac:dyDescent="0.2">
      <c r="A85" s="45" t="str">
        <f>IGAD!A44</f>
        <v>Fuels and Minerals</v>
      </c>
      <c r="B85" s="45">
        <f>IGAD!B44</f>
        <v>2413.8040310000001</v>
      </c>
      <c r="C85" s="45">
        <f>IGAD!C44</f>
        <v>13020.204933000001</v>
      </c>
      <c r="D85" s="46">
        <f>IGAD!D44</f>
        <v>0.56866335646289579</v>
      </c>
      <c r="E85" s="47">
        <f>IGAD!E44</f>
        <v>0.20593521978724305</v>
      </c>
      <c r="F85" s="45">
        <f>IGAD!F44</f>
        <v>1018.959292</v>
      </c>
      <c r="G85" s="45">
        <f>IGAD!G44</f>
        <v>3378.810097</v>
      </c>
      <c r="H85" s="46">
        <f>IGAD!H44</f>
        <v>9.4941533990051549E-2</v>
      </c>
      <c r="I85" s="47">
        <f>IGAD!I44</f>
        <v>0.14247108326654279</v>
      </c>
      <c r="J85" s="45">
        <f>IGAD!J44</f>
        <v>16399.015030000002</v>
      </c>
      <c r="K85" s="46">
        <f>IGAD!K44</f>
        <v>0.28039943164971903</v>
      </c>
      <c r="L85" s="47">
        <f>IGAD!L44</f>
        <v>0.18977206271062652</v>
      </c>
      <c r="M85" s="45">
        <f>IGAD!M44</f>
        <v>9641.3948360000013</v>
      </c>
      <c r="O85" s="45" t="str">
        <f>Mach!A49</f>
        <v>COMESA</v>
      </c>
      <c r="P85" s="45">
        <f>Mach!B49</f>
        <v>765.6289119999999</v>
      </c>
      <c r="Q85" s="45">
        <f>Mach!C49</f>
        <v>2054.0628030000003</v>
      </c>
      <c r="R85" s="46">
        <f>Mach!D49</f>
        <v>7.0444409688922849E-2</v>
      </c>
      <c r="S85" s="47">
        <f>Mach!E49</f>
        <v>0.11589083413593504</v>
      </c>
      <c r="T85" s="45">
        <f>Mach!F49</f>
        <v>12763.827791000002</v>
      </c>
      <c r="U85" s="45">
        <f>Mach!G49</f>
        <v>37869.240072999986</v>
      </c>
      <c r="V85" s="46">
        <f>Mach!H49</f>
        <v>0.23417862698688882</v>
      </c>
      <c r="W85" s="47">
        <f>Mach!I49</f>
        <v>0.12843982784685171</v>
      </c>
      <c r="X85" s="45">
        <f>Mach!J49</f>
        <v>39923.302875999987</v>
      </c>
      <c r="Y85" s="46">
        <f>Mach!K49</f>
        <v>0.20916538509964699</v>
      </c>
      <c r="Z85" s="47">
        <f>Mach!L49</f>
        <v>0.12775882445906528</v>
      </c>
      <c r="AA85" s="45">
        <f>Mach!M49</f>
        <v>-35815.177269999986</v>
      </c>
    </row>
    <row r="86" spans="1:27" x14ac:dyDescent="0.2">
      <c r="A86" s="45" t="str">
        <f>IGAD!A45</f>
        <v>Fuels</v>
      </c>
      <c r="B86" s="45">
        <f>IGAD!B45</f>
        <v>2328.3634419999998</v>
      </c>
      <c r="C86" s="45">
        <f>IGAD!C45</f>
        <v>12719.886833</v>
      </c>
      <c r="D86" s="46">
        <f>IGAD!D45</f>
        <v>0.55554682721997162</v>
      </c>
      <c r="E86" s="47">
        <f>IGAD!E45</f>
        <v>0.2076384769037376</v>
      </c>
      <c r="F86" s="45">
        <f>IGAD!F45</f>
        <v>909.31535599999995</v>
      </c>
      <c r="G86" s="45">
        <f>IGAD!G45</f>
        <v>3089.9935809999997</v>
      </c>
      <c r="H86" s="46">
        <f>IGAD!H45</f>
        <v>8.682604886851461E-2</v>
      </c>
      <c r="I86" s="47">
        <f>IGAD!I45</f>
        <v>0.14558417520077738</v>
      </c>
      <c r="J86" s="45">
        <f>IGAD!J45</f>
        <v>15809.880413999999</v>
      </c>
      <c r="K86" s="46">
        <f>IGAD!K45</f>
        <v>0.27032608204979636</v>
      </c>
      <c r="L86" s="47">
        <f>IGAD!L45</f>
        <v>0.19267371227278085</v>
      </c>
      <c r="M86" s="45">
        <f>IGAD!M45</f>
        <v>9629.8932520000017</v>
      </c>
      <c r="O86" s="45" t="str">
        <f>Mach!A50</f>
        <v>EAC</v>
      </c>
      <c r="P86" s="45">
        <f>Mach!B50</f>
        <v>117.372579</v>
      </c>
      <c r="Q86" s="45">
        <f>Mach!C50</f>
        <v>510.80874999999997</v>
      </c>
      <c r="R86" s="46">
        <f>Mach!D50</f>
        <v>1.7518267116824159E-2</v>
      </c>
      <c r="S86" s="47">
        <f>Mach!E50</f>
        <v>0.17751308611564576</v>
      </c>
      <c r="T86" s="45">
        <f>Mach!F50</f>
        <v>1710.6864810000002</v>
      </c>
      <c r="U86" s="45">
        <f>Mach!G50</f>
        <v>7969.2364560000005</v>
      </c>
      <c r="V86" s="46">
        <f>Mach!H50</f>
        <v>4.9280757886940571E-2</v>
      </c>
      <c r="W86" s="47">
        <f>Mach!I50</f>
        <v>0.18645040178763539</v>
      </c>
      <c r="X86" s="45">
        <f>Mach!J50</f>
        <v>8480.0452060000007</v>
      </c>
      <c r="Y86" s="46">
        <f>Mach!K50</f>
        <v>4.4428486457759729E-2</v>
      </c>
      <c r="Z86" s="47">
        <f>Mach!L50</f>
        <v>0.18589251300794807</v>
      </c>
      <c r="AA86" s="45">
        <f>Mach!M50</f>
        <v>-7458.4277060000004</v>
      </c>
    </row>
    <row r="87" spans="1:27" x14ac:dyDescent="0.2">
      <c r="A87" s="45" t="str">
        <f>IGAD!A46</f>
        <v>Manifactures</v>
      </c>
      <c r="B87" s="45">
        <f>IGAD!B46</f>
        <v>876.70809399999996</v>
      </c>
      <c r="C87" s="45">
        <f>IGAD!C46</f>
        <v>2266.387373</v>
      </c>
      <c r="D87" s="46">
        <f>IGAD!D46</f>
        <v>9.8985496557645061E-2</v>
      </c>
      <c r="E87" s="47">
        <f>IGAD!E46</f>
        <v>0.11129923139115028</v>
      </c>
      <c r="F87" s="45">
        <f>IGAD!F46</f>
        <v>6490.745954</v>
      </c>
      <c r="G87" s="45">
        <f>IGAD!G46</f>
        <v>24102.891842000001</v>
      </c>
      <c r="H87" s="46">
        <f>IGAD!H46</f>
        <v>0.67726964800643519</v>
      </c>
      <c r="I87" s="47">
        <f>IGAD!I46</f>
        <v>0.15693319543024242</v>
      </c>
      <c r="J87" s="45">
        <f>IGAD!J46</f>
        <v>26369.279215000002</v>
      </c>
      <c r="K87" s="46">
        <f>IGAD!K46</f>
        <v>0.45087652467983308</v>
      </c>
      <c r="L87" s="47">
        <f>IGAD!L46</f>
        <v>0.15220883908955418</v>
      </c>
      <c r="M87" s="45">
        <f>IGAD!M46</f>
        <v>-21836.504469</v>
      </c>
      <c r="O87" s="45" t="str">
        <f>Mach!A51</f>
        <v>ECCAS</v>
      </c>
      <c r="P87" s="45">
        <f>Mach!B51</f>
        <v>80.043876000000012</v>
      </c>
      <c r="Q87" s="45">
        <f>Mach!C51</f>
        <v>430.16672199999999</v>
      </c>
      <c r="R87" s="46">
        <f>Mach!D51</f>
        <v>1.475263597337485E-2</v>
      </c>
      <c r="S87" s="47">
        <f>Mach!E51</f>
        <v>0.20543947966508713</v>
      </c>
      <c r="T87" s="45">
        <f>Mach!F51</f>
        <v>4306.8714719999998</v>
      </c>
      <c r="U87" s="45">
        <f>Mach!G51</f>
        <v>14366.105497000002</v>
      </c>
      <c r="V87" s="46">
        <f>Mach!H51</f>
        <v>8.883819305460236E-2</v>
      </c>
      <c r="W87" s="47">
        <f>Mach!I51</f>
        <v>0.14322257899073665</v>
      </c>
      <c r="X87" s="45">
        <f>Mach!J51</f>
        <v>14796.272219000002</v>
      </c>
      <c r="Y87" s="46">
        <f>Mach!K51</f>
        <v>7.7520339094660259E-2</v>
      </c>
      <c r="Z87" s="47">
        <f>Mach!L51</f>
        <v>0.14463203234851885</v>
      </c>
      <c r="AA87" s="45">
        <f>Mach!M51</f>
        <v>-13935.938775000002</v>
      </c>
    </row>
    <row r="88" spans="1:27" x14ac:dyDescent="0.2">
      <c r="A88" s="45" t="str">
        <f>IGAD!A47</f>
        <v>Machinery and transport equipment</v>
      </c>
      <c r="B88" s="45">
        <f>IGAD!B47</f>
        <v>141.14002399999998</v>
      </c>
      <c r="C88" s="45">
        <f>IGAD!C47</f>
        <v>534.39952100000005</v>
      </c>
      <c r="D88" s="46">
        <f>IGAD!D47</f>
        <v>2.3340141485315571E-2</v>
      </c>
      <c r="E88" s="47">
        <f>IGAD!E47</f>
        <v>0.1594344708865314</v>
      </c>
      <c r="F88" s="45">
        <f>IGAD!F47</f>
        <v>2946.2429119999997</v>
      </c>
      <c r="G88" s="45">
        <f>IGAD!G47</f>
        <v>10405.481699</v>
      </c>
      <c r="H88" s="46">
        <f>IGAD!H47</f>
        <v>0.29238470528001026</v>
      </c>
      <c r="I88" s="47">
        <f>IGAD!I47</f>
        <v>0.15050413027602305</v>
      </c>
      <c r="J88" s="45">
        <f>IGAD!J47</f>
        <v>10939.881219999999</v>
      </c>
      <c r="K88" s="46">
        <f>IGAD!K47</f>
        <v>0.18705614152994859</v>
      </c>
      <c r="L88" s="47">
        <f>IGAD!L47</f>
        <v>0.15092467413214639</v>
      </c>
      <c r="M88" s="45">
        <f>IGAD!M47</f>
        <v>-9871.0821780000006</v>
      </c>
      <c r="O88" s="45" t="str">
        <f>Mach!A52</f>
        <v>ECOWAS</v>
      </c>
      <c r="P88" s="45">
        <f>Mach!B52</f>
        <v>988.40166700000009</v>
      </c>
      <c r="Q88" s="45">
        <f>Mach!C52</f>
        <v>832.28765699999997</v>
      </c>
      <c r="R88" s="46">
        <f>Mach!D52</f>
        <v>2.8543437232353058E-2</v>
      </c>
      <c r="S88" s="47">
        <f>Mach!E52</f>
        <v>-1.891995403124147E-2</v>
      </c>
      <c r="T88" s="45">
        <f>Mach!F52</f>
        <v>11516.863819999999</v>
      </c>
      <c r="U88" s="45">
        <f>Mach!G52</f>
        <v>35685.605263999983</v>
      </c>
      <c r="V88" s="46">
        <f>Mach!H52</f>
        <v>0.22067530343387706</v>
      </c>
      <c r="W88" s="47">
        <f>Mach!I52</f>
        <v>0.13389594962338736</v>
      </c>
      <c r="X88" s="45">
        <f>Mach!J52</f>
        <v>36517.892920999984</v>
      </c>
      <c r="Y88" s="46">
        <f>Mach!K52</f>
        <v>0.19132382808037682</v>
      </c>
      <c r="Z88" s="47">
        <f>Mach!L52</f>
        <v>0.12645159094201408</v>
      </c>
      <c r="AA88" s="45">
        <f>Mach!M52</f>
        <v>-34853.317606999983</v>
      </c>
    </row>
    <row r="89" spans="1:27" x14ac:dyDescent="0.2">
      <c r="A89" s="45" t="str">
        <f>IGAD!A48</f>
        <v>Textiles</v>
      </c>
      <c r="B89" s="45">
        <f>IGAD!B48</f>
        <v>32.689048</v>
      </c>
      <c r="C89" s="45">
        <f>IGAD!C48</f>
        <v>54.735923999999997</v>
      </c>
      <c r="D89" s="46">
        <f>IGAD!D48</f>
        <v>2.390616309121804E-3</v>
      </c>
      <c r="E89" s="47">
        <f>IGAD!E48</f>
        <v>5.8947585729913321E-2</v>
      </c>
      <c r="F89" s="45">
        <f>IGAD!F48</f>
        <v>361.38866200000001</v>
      </c>
      <c r="G89" s="45">
        <f>IGAD!G48</f>
        <v>1131.0816829999999</v>
      </c>
      <c r="H89" s="46">
        <f>IGAD!H48</f>
        <v>3.1782381065871786E-2</v>
      </c>
      <c r="I89" s="47">
        <f>IGAD!I48</f>
        <v>0.13516166474614932</v>
      </c>
      <c r="J89" s="45">
        <f>IGAD!J48</f>
        <v>1185.817607</v>
      </c>
      <c r="K89" s="46">
        <f>IGAD!K48</f>
        <v>2.0275765491693059E-2</v>
      </c>
      <c r="L89" s="47">
        <f>IGAD!L48</f>
        <v>0.13021107376538121</v>
      </c>
      <c r="M89" s="45">
        <f>IGAD!M48</f>
        <v>-1076.3457589999998</v>
      </c>
      <c r="O89" s="45" t="str">
        <f>Mach!A53</f>
        <v>IGAD</v>
      </c>
      <c r="P89" s="45">
        <f>Mach!B53</f>
        <v>141.14002399999998</v>
      </c>
      <c r="Q89" s="45">
        <f>Mach!C53</f>
        <v>534.39952100000005</v>
      </c>
      <c r="R89" s="46">
        <f>Mach!D53</f>
        <v>1.832731635074944E-2</v>
      </c>
      <c r="S89" s="47">
        <f>Mach!E53</f>
        <v>0.1594344708865314</v>
      </c>
      <c r="T89" s="45">
        <f>Mach!F53</f>
        <v>2946.2429119999997</v>
      </c>
      <c r="U89" s="45">
        <f>Mach!G53</f>
        <v>10405.481699</v>
      </c>
      <c r="V89" s="46">
        <f>Mach!H53</f>
        <v>6.4346192654295364E-2</v>
      </c>
      <c r="W89" s="47">
        <f>Mach!I53</f>
        <v>0.15050413027602305</v>
      </c>
      <c r="X89" s="45">
        <f>Mach!J53</f>
        <v>10939.881219999999</v>
      </c>
      <c r="Y89" s="46">
        <f>Mach!K53</f>
        <v>5.7316011038287137E-2</v>
      </c>
      <c r="Z89" s="47">
        <f>Mach!L53</f>
        <v>0.15092467413214639</v>
      </c>
      <c r="AA89" s="45">
        <f>Mach!M53</f>
        <v>-9871.0821780000006</v>
      </c>
    </row>
    <row r="90" spans="1:27" x14ac:dyDescent="0.2">
      <c r="A90" s="45" t="str">
        <f>IGAD!A49</f>
        <v>Clothing</v>
      </c>
      <c r="B90" s="45">
        <f>IGAD!B49</f>
        <v>215.76744099999996</v>
      </c>
      <c r="C90" s="45">
        <f>IGAD!C49</f>
        <v>332.23351700000001</v>
      </c>
      <c r="D90" s="46">
        <f>IGAD!D49</f>
        <v>1.4510449557352794E-2</v>
      </c>
      <c r="E90" s="47">
        <f>IGAD!E49</f>
        <v>4.912833036069264E-2</v>
      </c>
      <c r="F90" s="45">
        <f>IGAD!F49</f>
        <v>166.59074899999999</v>
      </c>
      <c r="G90" s="45">
        <f>IGAD!G49</f>
        <v>690.37010499999997</v>
      </c>
      <c r="H90" s="46">
        <f>IGAD!H49</f>
        <v>1.9398780904487441E-2</v>
      </c>
      <c r="I90" s="47">
        <f>IGAD!I49</f>
        <v>0.17112554786074674</v>
      </c>
      <c r="J90" s="45">
        <f>IGAD!J49</f>
        <v>1022.603622</v>
      </c>
      <c r="K90" s="46">
        <f>IGAD!K49</f>
        <v>1.7485042478904544E-2</v>
      </c>
      <c r="L90" s="47">
        <f>IGAD!L49</f>
        <v>0.11550307025088147</v>
      </c>
      <c r="M90" s="45">
        <f>IGAD!M49</f>
        <v>-358.13658799999996</v>
      </c>
      <c r="O90" s="45" t="str">
        <f>Mach!A54</f>
        <v>SADC</v>
      </c>
      <c r="P90" s="45">
        <f>Mach!B54</f>
        <v>8555.6019559999986</v>
      </c>
      <c r="Q90" s="45">
        <f>Mach!C54</f>
        <v>16778.047955000002</v>
      </c>
      <c r="R90" s="46">
        <f>Mach!D54</f>
        <v>0.57540581631496202</v>
      </c>
      <c r="S90" s="47">
        <f>Mach!E54</f>
        <v>7.7702733662564194E-2</v>
      </c>
      <c r="T90" s="45">
        <f>Mach!F54</f>
        <v>19552.753267</v>
      </c>
      <c r="U90" s="45">
        <f>Mach!G54</f>
        <v>56607.859998</v>
      </c>
      <c r="V90" s="46">
        <f>Mach!H54</f>
        <v>0.35005590039418777</v>
      </c>
      <c r="W90" s="47">
        <f>Mach!I54</f>
        <v>0.12537311377113425</v>
      </c>
      <c r="X90" s="45">
        <f>Mach!J54</f>
        <v>73385.907953000002</v>
      </c>
      <c r="Y90" s="46">
        <f>Mach!K54</f>
        <v>0.384482009055019</v>
      </c>
      <c r="Z90" s="47">
        <f>Mach!L54</f>
        <v>0.11252193388086984</v>
      </c>
      <c r="AA90" s="45">
        <f>Mach!M54</f>
        <v>-39829.812042999998</v>
      </c>
    </row>
    <row r="92" spans="1:27" s="36" customFormat="1" x14ac:dyDescent="0.2">
      <c r="A92" s="35" t="str">
        <f>SADC!A38</f>
        <v>SADC</v>
      </c>
      <c r="D92" s="37"/>
      <c r="E92" s="38"/>
      <c r="H92" s="37"/>
      <c r="I92" s="38"/>
      <c r="K92" s="37"/>
      <c r="L92" s="38"/>
      <c r="N92" s="39"/>
      <c r="O92" s="35" t="str">
        <f>Text!A43</f>
        <v>Textiles</v>
      </c>
      <c r="R92" s="37"/>
      <c r="S92" s="38"/>
      <c r="V92" s="37"/>
      <c r="W92" s="38"/>
      <c r="Y92" s="37"/>
      <c r="Z92" s="38"/>
    </row>
    <row r="93" spans="1:27" s="40" customFormat="1" x14ac:dyDescent="0.2">
      <c r="B93" s="41" t="str">
        <f>SADC!B39</f>
        <v>Export</v>
      </c>
      <c r="D93" s="42"/>
      <c r="E93" s="43"/>
      <c r="F93" s="41" t="str">
        <f>SADC!F39</f>
        <v>Import</v>
      </c>
      <c r="H93" s="42"/>
      <c r="I93" s="43"/>
      <c r="J93" s="41" t="str">
        <f>SADC!J39</f>
        <v>Trade</v>
      </c>
      <c r="K93" s="42"/>
      <c r="L93" s="43"/>
      <c r="M93" s="41" t="str">
        <f>SADC!M39</f>
        <v>Balance</v>
      </c>
      <c r="N93" s="44"/>
      <c r="O93" s="41"/>
      <c r="P93" s="41" t="str">
        <f>Text!B44</f>
        <v>Export</v>
      </c>
      <c r="Q93" s="41"/>
      <c r="R93" s="42"/>
      <c r="S93" s="43"/>
      <c r="T93" s="41" t="str">
        <f>Text!F44</f>
        <v>Import</v>
      </c>
      <c r="U93" s="41"/>
      <c r="V93" s="42"/>
      <c r="W93" s="43"/>
      <c r="X93" s="41" t="str">
        <f>Text!J44</f>
        <v>Trade</v>
      </c>
      <c r="Y93" s="42"/>
      <c r="Z93" s="43"/>
      <c r="AA93" s="41" t="str">
        <f>Text!M44</f>
        <v>Balance</v>
      </c>
    </row>
    <row r="94" spans="1:27" s="40" customFormat="1" ht="38.25" x14ac:dyDescent="0.2">
      <c r="A94" s="41" t="str">
        <f>SADC!A40</f>
        <v>Product</v>
      </c>
      <c r="B94" s="41">
        <f>SADC!B40</f>
        <v>2003</v>
      </c>
      <c r="C94" s="41">
        <f>SADC!C40</f>
        <v>2012</v>
      </c>
      <c r="D94" s="41" t="str">
        <f>SADC!D40</f>
        <v>Share of trade in 2012 (%)</v>
      </c>
      <c r="E94" s="41" t="str">
        <f>SADC!E40</f>
        <v>Av.an. change (%)</v>
      </c>
      <c r="F94" s="41">
        <f>SADC!F40</f>
        <v>2003</v>
      </c>
      <c r="G94" s="41">
        <f>SADC!G40</f>
        <v>2012</v>
      </c>
      <c r="H94" s="41" t="str">
        <f>SADC!H40</f>
        <v>Share of trade in 2012 (%)</v>
      </c>
      <c r="I94" s="41" t="str">
        <f>SADC!I40</f>
        <v>Av.an. change (%)</v>
      </c>
      <c r="J94" s="41">
        <f>SADC!J40</f>
        <v>2012</v>
      </c>
      <c r="K94" s="41" t="str">
        <f>SADC!K40</f>
        <v>Share of Africa in 2012(%)</v>
      </c>
      <c r="L94" s="41" t="str">
        <f>SADC!L40</f>
        <v>Av.an. change (%)</v>
      </c>
      <c r="M94" s="41">
        <f>SADC!M40</f>
        <v>2012</v>
      </c>
      <c r="N94" s="44"/>
      <c r="O94" s="41" t="str">
        <f>Text!A45</f>
        <v>REC</v>
      </c>
      <c r="P94" s="41">
        <f>Text!B45</f>
        <v>2003</v>
      </c>
      <c r="Q94" s="41">
        <f>Text!C45</f>
        <v>2012</v>
      </c>
      <c r="R94" s="42" t="str">
        <f>Text!D45</f>
        <v>Share of trade in 2012 (%)</v>
      </c>
      <c r="S94" s="43" t="str">
        <f>Text!E45</f>
        <v>Av.an. change (%)</v>
      </c>
      <c r="T94" s="41">
        <f>Text!F45</f>
        <v>2003</v>
      </c>
      <c r="U94" s="41">
        <f>Text!G45</f>
        <v>2012</v>
      </c>
      <c r="V94" s="42" t="str">
        <f>Text!H45</f>
        <v>Share of trade in 2012 (%)</v>
      </c>
      <c r="W94" s="43" t="str">
        <f>Text!I45</f>
        <v>Av.an. change (%)</v>
      </c>
      <c r="X94" s="41">
        <f>Text!J45</f>
        <v>2012</v>
      </c>
      <c r="Y94" s="42" t="str">
        <f>Text!K45</f>
        <v>Share of Africa in 2012(%)</v>
      </c>
      <c r="Z94" s="43" t="str">
        <f>Text!L45</f>
        <v>Av.an. change (%)</v>
      </c>
      <c r="AA94" s="41">
        <f>Text!M45</f>
        <v>2012</v>
      </c>
    </row>
    <row r="95" spans="1:27" x14ac:dyDescent="0.2">
      <c r="A95" s="45" t="str">
        <f>SADC!A41</f>
        <v>Total</v>
      </c>
      <c r="B95" s="45">
        <f>SADC!B41</f>
        <v>66415.435496000006</v>
      </c>
      <c r="C95" s="45">
        <f>SADC!C41</f>
        <v>245440.847289</v>
      </c>
      <c r="E95" s="47">
        <f>SADC!E41</f>
        <v>0.15631274624321234</v>
      </c>
      <c r="F95" s="45">
        <f>SADC!F41</f>
        <v>47733.333021999999</v>
      </c>
      <c r="G95" s="45">
        <f>SADC!G41</f>
        <v>168003.22341399998</v>
      </c>
      <c r="I95" s="47">
        <f>SADC!I41</f>
        <v>0.15006334444661862</v>
      </c>
      <c r="J95" s="45">
        <f>SADC!J41</f>
        <v>413444.07070299995</v>
      </c>
      <c r="L95" s="47">
        <f>SADC!L41</f>
        <v>0.15373232223518252</v>
      </c>
      <c r="M95" s="45">
        <f>SADC!M41</f>
        <v>77437.623875000019</v>
      </c>
      <c r="O95" s="45" t="str">
        <f>Text!A46</f>
        <v>World</v>
      </c>
      <c r="P95" s="45">
        <f>Text!B46</f>
        <v>159640.94029</v>
      </c>
      <c r="Q95" s="45">
        <f>Text!C46</f>
        <v>226887.340008</v>
      </c>
      <c r="S95" s="47">
        <f>Text!E46</f>
        <v>3.9831303283269781E-2</v>
      </c>
      <c r="T95" s="45">
        <f>Text!F46</f>
        <v>162927.821551</v>
      </c>
      <c r="U95" s="45">
        <f>Text!G46</f>
        <v>271153.68460500002</v>
      </c>
      <c r="W95" s="47">
        <f>Text!I46</f>
        <v>5.8229901444269316E-2</v>
      </c>
      <c r="X95" s="45">
        <f>Text!J46</f>
        <v>498041.02461299999</v>
      </c>
      <c r="Z95" s="47">
        <f>Text!L46</f>
        <v>4.9446521331780513E-2</v>
      </c>
      <c r="AA95" s="45">
        <f>Text!M46</f>
        <v>-44266.344597000018</v>
      </c>
    </row>
    <row r="96" spans="1:27" x14ac:dyDescent="0.2">
      <c r="A96" s="45" t="str">
        <f>SADC!A42</f>
        <v>Agricultural products</v>
      </c>
      <c r="B96" s="45">
        <f>SADC!B42</f>
        <v>11182.189910999999</v>
      </c>
      <c r="C96" s="45">
        <f>SADC!C42</f>
        <v>19347.071621999999</v>
      </c>
      <c r="D96" s="46">
        <f>SADC!D42</f>
        <v>7.8825801962862943E-2</v>
      </c>
      <c r="E96" s="47">
        <f>SADC!E42</f>
        <v>6.2806652018996711E-2</v>
      </c>
      <c r="F96" s="45">
        <f>SADC!F42</f>
        <v>5520.2627649999995</v>
      </c>
      <c r="G96" s="45">
        <f>SADC!G42</f>
        <v>19588.579442000002</v>
      </c>
      <c r="H96" s="46">
        <f>SADC!H42</f>
        <v>0.11659645002006346</v>
      </c>
      <c r="I96" s="47">
        <f>SADC!I42</f>
        <v>0.15110757054355894</v>
      </c>
      <c r="J96" s="45">
        <f>SADC!J42</f>
        <v>38935.651064000005</v>
      </c>
      <c r="K96" s="46">
        <f>SADC!K42</f>
        <v>9.4173925381964577E-2</v>
      </c>
      <c r="L96" s="47">
        <f>SADC!L42</f>
        <v>9.8603046532485861E-2</v>
      </c>
      <c r="M96" s="45">
        <f>SADC!M42</f>
        <v>-241.50782000000254</v>
      </c>
      <c r="O96" s="45" t="str">
        <f>Text!A47</f>
        <v>Africa</v>
      </c>
      <c r="P96" s="45">
        <f>Text!B47</f>
        <v>1723.150819</v>
      </c>
      <c r="Q96" s="45">
        <f>Text!C47</f>
        <v>2381.5111749999996</v>
      </c>
      <c r="R96" s="46">
        <f>Text!D47</f>
        <v>1.0496448038555295E-2</v>
      </c>
      <c r="S96" s="47">
        <f>Text!E47</f>
        <v>3.6607556403938091E-2</v>
      </c>
      <c r="T96" s="45">
        <f>Text!F47</f>
        <v>8293.2869360000004</v>
      </c>
      <c r="U96" s="45">
        <f>Text!G47</f>
        <v>18661.88682</v>
      </c>
      <c r="V96" s="46">
        <f>Text!H47</f>
        <v>6.8824020765882218E-2</v>
      </c>
      <c r="W96" s="47">
        <f>Text!I47</f>
        <v>9.4300354605439951E-2</v>
      </c>
      <c r="X96" s="45">
        <f>Text!J47</f>
        <v>21043.397994999999</v>
      </c>
      <c r="Y96" s="46">
        <f>Text!K47</f>
        <v>4.225233857261388E-2</v>
      </c>
      <c r="Z96" s="47">
        <f>Text!L47</f>
        <v>8.5981702733043175E-2</v>
      </c>
      <c r="AA96" s="45">
        <f>Text!M47</f>
        <v>-16280.375645</v>
      </c>
    </row>
    <row r="97" spans="1:27" x14ac:dyDescent="0.2">
      <c r="A97" s="45" t="str">
        <f>SADC!A43</f>
        <v>Food</v>
      </c>
      <c r="B97" s="45">
        <f>SADC!B43</f>
        <v>9312.5131360000014</v>
      </c>
      <c r="C97" s="45">
        <f>SADC!C43</f>
        <v>15940.834782</v>
      </c>
      <c r="D97" s="46">
        <f>SADC!D43</f>
        <v>6.4947766266590892E-2</v>
      </c>
      <c r="E97" s="47">
        <f>SADC!E43</f>
        <v>6.1544587300391695E-2</v>
      </c>
      <c r="F97" s="45">
        <f>SADC!F43</f>
        <v>4822.9862689999991</v>
      </c>
      <c r="G97" s="45">
        <f>SADC!G43</f>
        <v>17751.567881999999</v>
      </c>
      <c r="H97" s="46">
        <f>SADC!H43</f>
        <v>0.10566206719888883</v>
      </c>
      <c r="I97" s="47">
        <f>SADC!I43</f>
        <v>0.15579304533952998</v>
      </c>
      <c r="J97" s="45">
        <f>SADC!J43</f>
        <v>33692.402664000001</v>
      </c>
      <c r="K97" s="46">
        <f>SADC!K43</f>
        <v>8.149204463547173E-2</v>
      </c>
      <c r="L97" s="47">
        <f>SADC!L43</f>
        <v>0.10131974384189868</v>
      </c>
      <c r="M97" s="45">
        <f>SADC!M43</f>
        <v>-1810.7330999999995</v>
      </c>
      <c r="O97" s="45" t="str">
        <f>Text!A48</f>
        <v>CEN-SAD</v>
      </c>
      <c r="P97" s="45">
        <f>Text!B48</f>
        <v>1181.2625779999998</v>
      </c>
      <c r="Q97" s="45">
        <f>Text!C48</f>
        <v>1895.2094110000005</v>
      </c>
      <c r="R97" s="46">
        <f>Text!D48</f>
        <v>0.79580118325499805</v>
      </c>
      <c r="S97" s="47">
        <f>Text!E48</f>
        <v>5.3931309623420187E-2</v>
      </c>
      <c r="T97" s="45">
        <f>Text!F48</f>
        <v>6328.143916</v>
      </c>
      <c r="U97" s="45">
        <f>Text!G48</f>
        <v>13654.823046</v>
      </c>
      <c r="V97" s="46">
        <f>Text!H48</f>
        <v>0.73169573782679276</v>
      </c>
      <c r="W97" s="47">
        <f>Text!I48</f>
        <v>8.921143504206519E-2</v>
      </c>
      <c r="X97" s="45">
        <f>Text!J48</f>
        <v>15550.032456999999</v>
      </c>
      <c r="Y97" s="46">
        <f>Text!K48</f>
        <v>0.73895064193980231</v>
      </c>
      <c r="Z97" s="47">
        <f>Text!L48</f>
        <v>8.4239128448227341E-2</v>
      </c>
      <c r="AA97" s="45">
        <f>Text!M48</f>
        <v>-11759.613635</v>
      </c>
    </row>
    <row r="98" spans="1:27" x14ac:dyDescent="0.2">
      <c r="A98" s="45" t="str">
        <f>SADC!A44</f>
        <v>Fuels and Minerals</v>
      </c>
      <c r="B98" s="45">
        <f>SADC!B44</f>
        <v>22082.219387000001</v>
      </c>
      <c r="C98" s="45">
        <f>SADC!C44</f>
        <v>125905.56549000001</v>
      </c>
      <c r="D98" s="46">
        <f>SADC!D44</f>
        <v>0.51297722803959189</v>
      </c>
      <c r="E98" s="47">
        <f>SADC!E44</f>
        <v>0.21338953580553599</v>
      </c>
      <c r="F98" s="45">
        <f>SADC!F44</f>
        <v>4894.7357340000008</v>
      </c>
      <c r="G98" s="45">
        <f>SADC!G44</f>
        <v>21762.811523</v>
      </c>
      <c r="H98" s="46">
        <f>SADC!H44</f>
        <v>0.12953805933455959</v>
      </c>
      <c r="I98" s="47">
        <f>SADC!I44</f>
        <v>0.18031633297141481</v>
      </c>
      <c r="J98" s="45">
        <f>SADC!J44</f>
        <v>147668.37701300002</v>
      </c>
      <c r="K98" s="46">
        <f>SADC!K44</f>
        <v>0.35716651290200385</v>
      </c>
      <c r="L98" s="47">
        <f>SADC!L44</f>
        <v>0.20790486443945744</v>
      </c>
      <c r="M98" s="45">
        <f>SADC!M44</f>
        <v>104142.75396700001</v>
      </c>
      <c r="O98" s="45" t="str">
        <f>Text!A49</f>
        <v>COMESA</v>
      </c>
      <c r="P98" s="45">
        <f>Text!B49</f>
        <v>713.00287099999991</v>
      </c>
      <c r="Q98" s="45">
        <f>Text!C49</f>
        <v>1318.8198509999995</v>
      </c>
      <c r="R98" s="46">
        <f>Text!D49</f>
        <v>0.5537743701748532</v>
      </c>
      <c r="S98" s="47">
        <f>Text!E49</f>
        <v>7.0723003012624019E-2</v>
      </c>
      <c r="T98" s="45">
        <f>Text!F49</f>
        <v>1584.4312049999999</v>
      </c>
      <c r="U98" s="45">
        <f>Text!G49</f>
        <v>5349.4197809999987</v>
      </c>
      <c r="V98" s="46">
        <f>Text!H49</f>
        <v>0.28664946007854947</v>
      </c>
      <c r="W98" s="47">
        <f>Text!I49</f>
        <v>0.14476096016332551</v>
      </c>
      <c r="X98" s="45">
        <f>Text!J49</f>
        <v>6668.239631999998</v>
      </c>
      <c r="Y98" s="46">
        <f>Text!K49</f>
        <v>0.31688036473883163</v>
      </c>
      <c r="Z98" s="47">
        <f>Text!L49</f>
        <v>0.12568967380229701</v>
      </c>
      <c r="AA98" s="45">
        <f>Text!M49</f>
        <v>-4030.5999299999994</v>
      </c>
    </row>
    <row r="99" spans="1:27" x14ac:dyDescent="0.2">
      <c r="A99" s="45" t="str">
        <f>SADC!A45</f>
        <v>Fuels</v>
      </c>
      <c r="B99" s="45">
        <f>SADC!B45</f>
        <v>12353.556242000002</v>
      </c>
      <c r="C99" s="45">
        <f>SADC!C45</f>
        <v>84096.988913000008</v>
      </c>
      <c r="D99" s="46">
        <f>SADC!D45</f>
        <v>0.34263648386928058</v>
      </c>
      <c r="E99" s="47">
        <f>SADC!E45</f>
        <v>0.23752582924585353</v>
      </c>
      <c r="F99" s="45">
        <f>SADC!F45</f>
        <v>3997.6003110000001</v>
      </c>
      <c r="G99" s="45">
        <f>SADC!G45</f>
        <v>18239.929569</v>
      </c>
      <c r="H99" s="46">
        <f>SADC!H45</f>
        <v>0.10856892622859067</v>
      </c>
      <c r="I99" s="47">
        <f>SADC!I45</f>
        <v>0.18371482667794603</v>
      </c>
      <c r="J99" s="45">
        <f>SADC!J45</f>
        <v>102336.91848200001</v>
      </c>
      <c r="K99" s="46">
        <f>SADC!K45</f>
        <v>0.24752300427961477</v>
      </c>
      <c r="L99" s="47">
        <f>SADC!L45</f>
        <v>0.22602183970588818</v>
      </c>
      <c r="M99" s="45">
        <f>SADC!M45</f>
        <v>65857.059344000008</v>
      </c>
      <c r="O99" s="45" t="str">
        <f>Text!A50</f>
        <v>EAC</v>
      </c>
      <c r="P99" s="45">
        <f>Text!B50</f>
        <v>40.183437999999995</v>
      </c>
      <c r="Q99" s="45">
        <f>Text!C50</f>
        <v>61.933351000000002</v>
      </c>
      <c r="R99" s="46">
        <f>Text!D50</f>
        <v>2.6005904003368791E-2</v>
      </c>
      <c r="S99" s="47">
        <f>Text!E50</f>
        <v>4.9241057303264668E-2</v>
      </c>
      <c r="T99" s="45">
        <f>Text!F50</f>
        <v>281.20918900000004</v>
      </c>
      <c r="U99" s="45">
        <f>Text!G50</f>
        <v>1076.3604639999999</v>
      </c>
      <c r="V99" s="46">
        <f>Text!H50</f>
        <v>5.7676936656076018E-2</v>
      </c>
      <c r="W99" s="47">
        <f>Text!I50</f>
        <v>0.16083315393204622</v>
      </c>
      <c r="X99" s="45">
        <f>Text!J50</f>
        <v>1138.2938149999998</v>
      </c>
      <c r="Y99" s="46">
        <f>Text!K50</f>
        <v>5.409268100477229E-2</v>
      </c>
      <c r="Z99" s="47">
        <f>Text!L50</f>
        <v>0.1508647125486966</v>
      </c>
      <c r="AA99" s="45">
        <f>Text!M50</f>
        <v>-1014.4271129999998</v>
      </c>
    </row>
    <row r="100" spans="1:27" x14ac:dyDescent="0.2">
      <c r="A100" s="45" t="str">
        <f>SADC!A46</f>
        <v>Manifactures</v>
      </c>
      <c r="B100" s="45">
        <f>SADC!B46</f>
        <v>29569.202934999998</v>
      </c>
      <c r="C100" s="45">
        <f>SADC!C46</f>
        <v>50683.562331999994</v>
      </c>
      <c r="D100" s="46">
        <f>SADC!D46</f>
        <v>0.20650011150068051</v>
      </c>
      <c r="E100" s="47">
        <f>SADC!E46</f>
        <v>6.17030308066151E-2</v>
      </c>
      <c r="F100" s="45">
        <f>SADC!F46</f>
        <v>35458.751196999998</v>
      </c>
      <c r="G100" s="45">
        <f>SADC!G46</f>
        <v>112296.54246099998</v>
      </c>
      <c r="H100" s="46">
        <f>SADC!H46</f>
        <v>0.66841897541617123</v>
      </c>
      <c r="I100" s="47">
        <f>SADC!I46</f>
        <v>0.13665062290852603</v>
      </c>
      <c r="J100" s="45">
        <f>SADC!J46</f>
        <v>162980.10479299998</v>
      </c>
      <c r="K100" s="46">
        <f>SADC!K46</f>
        <v>0.39420109355027544</v>
      </c>
      <c r="L100" s="47">
        <f>SADC!L46</f>
        <v>0.10748325096412703</v>
      </c>
      <c r="M100" s="45">
        <f>SADC!M46</f>
        <v>-61612.980128999981</v>
      </c>
      <c r="O100" s="45" t="str">
        <f>Text!A51</f>
        <v>ECCAS</v>
      </c>
      <c r="P100" s="45">
        <f>Text!B51</f>
        <v>4.2196589999999992</v>
      </c>
      <c r="Q100" s="45">
        <f>Text!C51</f>
        <v>2.7240029999999997</v>
      </c>
      <c r="R100" s="46">
        <f>Text!D51</f>
        <v>1.1438128145672044E-3</v>
      </c>
      <c r="S100" s="47">
        <f>Text!E51</f>
        <v>-4.7464574983184682E-2</v>
      </c>
      <c r="T100" s="45">
        <f>Text!F51</f>
        <v>183.98407899999998</v>
      </c>
      <c r="U100" s="45">
        <f>Text!G51</f>
        <v>663.52673500000003</v>
      </c>
      <c r="V100" s="46">
        <f>Text!H51</f>
        <v>3.5555179462823473E-2</v>
      </c>
      <c r="W100" s="47">
        <f>Text!I51</f>
        <v>0.15318125925897363</v>
      </c>
      <c r="X100" s="45">
        <f>Text!J51</f>
        <v>666.25073800000007</v>
      </c>
      <c r="Y100" s="46">
        <f>Text!K51</f>
        <v>3.1660796329485576E-2</v>
      </c>
      <c r="Z100" s="47">
        <f>Text!L51</f>
        <v>0.15080317366927631</v>
      </c>
      <c r="AA100" s="45">
        <f>Text!M51</f>
        <v>-660.80273199999999</v>
      </c>
    </row>
    <row r="101" spans="1:27" x14ac:dyDescent="0.2">
      <c r="A101" s="45" t="str">
        <f>SADC!A47</f>
        <v>Machinery and transport equipment</v>
      </c>
      <c r="B101" s="45">
        <f>SADC!B47</f>
        <v>8555.6019559999986</v>
      </c>
      <c r="C101" s="45">
        <f>SADC!C47</f>
        <v>16778.047955000002</v>
      </c>
      <c r="D101" s="46">
        <f>SADC!D47</f>
        <v>6.8358825111307989E-2</v>
      </c>
      <c r="E101" s="47">
        <f>SADC!E47</f>
        <v>7.7702733662564194E-2</v>
      </c>
      <c r="F101" s="45">
        <f>SADC!F47</f>
        <v>19552.753267</v>
      </c>
      <c r="G101" s="45">
        <f>SADC!G47</f>
        <v>56607.859998</v>
      </c>
      <c r="H101" s="46">
        <f>SADC!H47</f>
        <v>0.33694508264585343</v>
      </c>
      <c r="I101" s="47">
        <f>SADC!I47</f>
        <v>0.12537311377113425</v>
      </c>
      <c r="J101" s="45">
        <f>SADC!J47</f>
        <v>73385.907953000002</v>
      </c>
      <c r="K101" s="46">
        <f>SADC!K47</f>
        <v>0.17749899721192813</v>
      </c>
      <c r="L101" s="47">
        <f>SADC!L47</f>
        <v>0.11252193388086984</v>
      </c>
      <c r="M101" s="45">
        <f>SADC!M47</f>
        <v>-39829.812042999998</v>
      </c>
      <c r="O101" s="45" t="str">
        <f>Text!A52</f>
        <v>ECOWAS</v>
      </c>
      <c r="P101" s="45">
        <f>Text!B52</f>
        <v>177.904606</v>
      </c>
      <c r="Q101" s="45">
        <f>Text!C52</f>
        <v>71.953524999999985</v>
      </c>
      <c r="R101" s="46">
        <f>Text!D52</f>
        <v>3.0213389613844663E-2</v>
      </c>
      <c r="S101" s="47">
        <f>Text!E52</f>
        <v>-9.5687944965245797E-2</v>
      </c>
      <c r="T101" s="45">
        <f>Text!F52</f>
        <v>1932.4675069999998</v>
      </c>
      <c r="U101" s="45">
        <f>Text!G52</f>
        <v>5007.917778</v>
      </c>
      <c r="V101" s="46">
        <f>Text!H52</f>
        <v>0.2683500241054404</v>
      </c>
      <c r="W101" s="47">
        <f>Text!I52</f>
        <v>0.11160231684725175</v>
      </c>
      <c r="X101" s="45">
        <f>Text!J52</f>
        <v>5079.8713029999999</v>
      </c>
      <c r="Y101" s="46">
        <f>Text!K52</f>
        <v>0.24139976367918331</v>
      </c>
      <c r="Z101" s="47">
        <f>Text!L52</f>
        <v>0.10252433897946966</v>
      </c>
      <c r="AA101" s="45">
        <f>Text!M52</f>
        <v>-4935.9642530000001</v>
      </c>
    </row>
    <row r="102" spans="1:27" x14ac:dyDescent="0.2">
      <c r="A102" s="45" t="str">
        <f>SADC!A48</f>
        <v>Textiles</v>
      </c>
      <c r="B102" s="45">
        <f>SADC!B48</f>
        <v>524.81228300000009</v>
      </c>
      <c r="C102" s="45">
        <f>SADC!C48</f>
        <v>450.50478000000004</v>
      </c>
      <c r="D102" s="46">
        <f>SADC!D48</f>
        <v>1.8354922783881315E-3</v>
      </c>
      <c r="E102" s="47">
        <f>SADC!E48</f>
        <v>-1.6820479675007216E-2</v>
      </c>
      <c r="F102" s="45">
        <f>SADC!F48</f>
        <v>1556.5102569999999</v>
      </c>
      <c r="G102" s="45">
        <f>SADC!G48</f>
        <v>3847.7932740000001</v>
      </c>
      <c r="H102" s="46">
        <f>SADC!H48</f>
        <v>2.2903091951504528E-2</v>
      </c>
      <c r="I102" s="47">
        <f>SADC!I48</f>
        <v>0.10579164674825625</v>
      </c>
      <c r="J102" s="45">
        <f>SADC!J48</f>
        <v>4298.2980539999999</v>
      </c>
      <c r="K102" s="46">
        <f>SADC!K48</f>
        <v>1.0396322885200374E-2</v>
      </c>
      <c r="L102" s="47">
        <f>SADC!L48</f>
        <v>8.3915028281906112E-2</v>
      </c>
      <c r="M102" s="45">
        <f>SADC!M48</f>
        <v>-3397.2884939999999</v>
      </c>
      <c r="O102" s="45" t="str">
        <f>Text!A53</f>
        <v>IGAD</v>
      </c>
      <c r="P102" s="45">
        <f>Text!B53</f>
        <v>32.689048</v>
      </c>
      <c r="Q102" s="45">
        <f>Text!C53</f>
        <v>54.735923999999997</v>
      </c>
      <c r="R102" s="46">
        <f>Text!D53</f>
        <v>2.2983693956422441E-2</v>
      </c>
      <c r="S102" s="47">
        <f>Text!E53</f>
        <v>5.8947585729913321E-2</v>
      </c>
      <c r="T102" s="45">
        <f>Text!F53</f>
        <v>361.38866200000001</v>
      </c>
      <c r="U102" s="45">
        <f>Text!G53</f>
        <v>1131.0816829999999</v>
      </c>
      <c r="V102" s="46">
        <f>Text!H53</f>
        <v>6.0609181371082815E-2</v>
      </c>
      <c r="W102" s="47">
        <f>Text!I53</f>
        <v>0.13516166474614932</v>
      </c>
      <c r="X102" s="45">
        <f>Text!J53</f>
        <v>1185.817607</v>
      </c>
      <c r="Y102" s="46">
        <f>Text!K53</f>
        <v>5.635105163537539E-2</v>
      </c>
      <c r="Z102" s="47">
        <f>Text!L53</f>
        <v>0.13021107376538121</v>
      </c>
      <c r="AA102" s="45">
        <f>Text!M53</f>
        <v>-1076.3457589999998</v>
      </c>
    </row>
    <row r="103" spans="1:27" x14ac:dyDescent="0.2">
      <c r="A103" s="45" t="str">
        <f>SADC!A49</f>
        <v>Clothing</v>
      </c>
      <c r="B103" s="45">
        <f>SADC!B49</f>
        <v>2641.4474369999998</v>
      </c>
      <c r="C103" s="45">
        <f>SADC!C49</f>
        <v>2188.2300409999998</v>
      </c>
      <c r="D103" s="46">
        <f>SADC!D49</f>
        <v>8.9155088289905454E-3</v>
      </c>
      <c r="E103" s="47">
        <f>SADC!E49</f>
        <v>-2.0697691852788913E-2</v>
      </c>
      <c r="F103" s="45">
        <f>SADC!F49</f>
        <v>1004.4165829999999</v>
      </c>
      <c r="G103" s="45">
        <f>SADC!G49</f>
        <v>3267.52286</v>
      </c>
      <c r="H103" s="46">
        <f>SADC!H49</f>
        <v>1.9449167662384935E-2</v>
      </c>
      <c r="I103" s="47">
        <f>SADC!I49</f>
        <v>0.14004698701692186</v>
      </c>
      <c r="J103" s="45">
        <f>SADC!J49</f>
        <v>5455.7529009999998</v>
      </c>
      <c r="K103" s="46">
        <f>SADC!K49</f>
        <v>1.3195866835684222E-2</v>
      </c>
      <c r="L103" s="47">
        <f>SADC!L49</f>
        <v>4.5804411573432624E-2</v>
      </c>
      <c r="M103" s="45">
        <f>SADC!M49</f>
        <v>-1079.2928190000002</v>
      </c>
      <c r="O103" s="45" t="str">
        <f>Text!A54</f>
        <v>SADC</v>
      </c>
      <c r="P103" s="45">
        <f>Text!B54</f>
        <v>524.81228300000009</v>
      </c>
      <c r="Q103" s="45">
        <f>Text!C54</f>
        <v>450.50478000000004</v>
      </c>
      <c r="R103" s="46">
        <f>Text!D54</f>
        <v>0.18916761119124292</v>
      </c>
      <c r="S103" s="47">
        <f>Text!E54</f>
        <v>-1.6820479675007216E-2</v>
      </c>
      <c r="T103" s="45">
        <f>Text!F54</f>
        <v>1556.5102569999999</v>
      </c>
      <c r="U103" s="45">
        <f>Text!G54</f>
        <v>3847.7932740000001</v>
      </c>
      <c r="V103" s="46">
        <f>Text!H54</f>
        <v>0.20618457882170352</v>
      </c>
      <c r="W103" s="47">
        <f>Text!I54</f>
        <v>0.10579164674825625</v>
      </c>
      <c r="X103" s="45">
        <f>Text!J54</f>
        <v>4298.2980539999999</v>
      </c>
      <c r="Y103" s="46">
        <f>Text!K54</f>
        <v>0.20425874447754558</v>
      </c>
      <c r="Z103" s="47">
        <f>Text!L54</f>
        <v>8.3915028281906112E-2</v>
      </c>
      <c r="AA103" s="45">
        <f>Text!M54</f>
        <v>-3397.2884939999999</v>
      </c>
    </row>
    <row r="105" spans="1:27" x14ac:dyDescent="0.2">
      <c r="O105" s="35" t="str">
        <f>Cloth!A43</f>
        <v>Clothing</v>
      </c>
    </row>
    <row r="106" spans="1:27" s="40" customFormat="1" x14ac:dyDescent="0.2">
      <c r="D106" s="42"/>
      <c r="E106" s="43"/>
      <c r="H106" s="42"/>
      <c r="I106" s="43"/>
      <c r="K106" s="42"/>
      <c r="L106" s="43"/>
      <c r="N106" s="44"/>
      <c r="O106" s="41"/>
      <c r="P106" s="41" t="str">
        <f>Cloth!B44</f>
        <v>Export</v>
      </c>
      <c r="Q106" s="41"/>
      <c r="R106" s="42"/>
      <c r="S106" s="43"/>
      <c r="T106" s="41" t="str">
        <f>Cloth!F44</f>
        <v>Import</v>
      </c>
      <c r="U106" s="41"/>
      <c r="V106" s="42"/>
      <c r="W106" s="43"/>
      <c r="X106" s="41" t="str">
        <f>Cloth!J44</f>
        <v>Trade</v>
      </c>
      <c r="Y106" s="42"/>
      <c r="Z106" s="43"/>
      <c r="AA106" s="41" t="str">
        <f>Cloth!M44</f>
        <v>Balance</v>
      </c>
    </row>
    <row r="107" spans="1:27" s="40" customFormat="1" ht="38.25" x14ac:dyDescent="0.2">
      <c r="D107" s="42"/>
      <c r="E107" s="43"/>
      <c r="H107" s="42"/>
      <c r="I107" s="43"/>
      <c r="K107" s="42"/>
      <c r="L107" s="43"/>
      <c r="N107" s="44"/>
      <c r="O107" s="41" t="str">
        <f>Cloth!A45</f>
        <v>REC</v>
      </c>
      <c r="P107" s="41">
        <f>Cloth!B45</f>
        <v>2003</v>
      </c>
      <c r="Q107" s="41">
        <f>Cloth!C45</f>
        <v>2012</v>
      </c>
      <c r="R107" s="42" t="str">
        <f>Cloth!D45</f>
        <v>Share of trade in 2012 (%)</v>
      </c>
      <c r="S107" s="43" t="str">
        <f>Cloth!E45</f>
        <v>Av.an. change (%)</v>
      </c>
      <c r="T107" s="41">
        <f>Cloth!F45</f>
        <v>2003</v>
      </c>
      <c r="U107" s="41">
        <f>Cloth!G45</f>
        <v>2012</v>
      </c>
      <c r="V107" s="42" t="str">
        <f>Cloth!H45</f>
        <v>Share of trade in 2012 (%)</v>
      </c>
      <c r="W107" s="43" t="str">
        <f>Cloth!I45</f>
        <v>Av.an. change (%)</v>
      </c>
      <c r="X107" s="41">
        <f>Cloth!J45</f>
        <v>2012</v>
      </c>
      <c r="Y107" s="42" t="str">
        <f>Cloth!K45</f>
        <v>Share of Africa in 2012(%)</v>
      </c>
      <c r="Z107" s="43" t="str">
        <f>Cloth!L45</f>
        <v>Av.an. change (%)</v>
      </c>
      <c r="AA107" s="41">
        <f>Cloth!M45</f>
        <v>2012</v>
      </c>
    </row>
    <row r="108" spans="1:27" x14ac:dyDescent="0.2">
      <c r="O108" s="45" t="str">
        <f>Cloth!A46</f>
        <v>World</v>
      </c>
      <c r="P108" s="45">
        <f>Cloth!B46</f>
        <v>219370.88170699999</v>
      </c>
      <c r="Q108" s="45">
        <f>Cloth!C46</f>
        <v>382284.60682599997</v>
      </c>
      <c r="S108" s="47">
        <f>Cloth!E46</f>
        <v>6.3655205885046584E-2</v>
      </c>
      <c r="T108" s="45">
        <f>Cloth!F46</f>
        <v>241286.84587799999</v>
      </c>
      <c r="U108" s="45">
        <f>Cloth!G46</f>
        <v>376170.033589</v>
      </c>
      <c r="W108" s="47">
        <f>Cloth!I46</f>
        <v>5.0576879436151634E-2</v>
      </c>
      <c r="X108" s="45">
        <f>Cloth!J46</f>
        <v>758454.64041500003</v>
      </c>
      <c r="Z108" s="47">
        <f>Cloth!L46</f>
        <v>5.6966566738594571E-2</v>
      </c>
      <c r="AA108" s="45">
        <f>Cloth!M46</f>
        <v>6114.5732369999751</v>
      </c>
    </row>
    <row r="109" spans="1:27" x14ac:dyDescent="0.2">
      <c r="O109" s="45" t="str">
        <f>Cloth!A47</f>
        <v>Africa</v>
      </c>
      <c r="P109" s="45">
        <f>Cloth!B47</f>
        <v>10390.561752</v>
      </c>
      <c r="Q109" s="45">
        <f>Cloth!C47</f>
        <v>11816.733831</v>
      </c>
      <c r="R109" s="46">
        <f>Cloth!D47</f>
        <v>3.0910828267742635E-2</v>
      </c>
      <c r="S109" s="47">
        <f>Cloth!E47</f>
        <v>1.4393579499383913E-2</v>
      </c>
      <c r="T109" s="45">
        <f>Cloth!F47</f>
        <v>3422.4171510000001</v>
      </c>
      <c r="U109" s="45">
        <f>Cloth!G47</f>
        <v>9291.8643830000001</v>
      </c>
      <c r="V109" s="46">
        <f>Cloth!H47</f>
        <v>2.4701234955765265E-2</v>
      </c>
      <c r="W109" s="47">
        <f>Cloth!I47</f>
        <v>0.11736910141923951</v>
      </c>
      <c r="X109" s="45">
        <f>Cloth!J47</f>
        <v>21108.598213999998</v>
      </c>
      <c r="Y109" s="46">
        <f>Cloth!K47</f>
        <v>2.7831062121856234E-2</v>
      </c>
      <c r="Z109" s="47">
        <f>Cloth!L47</f>
        <v>4.8246836824794581E-2</v>
      </c>
      <c r="AA109" s="45">
        <f>Cloth!M47</f>
        <v>2524.8694479999995</v>
      </c>
    </row>
    <row r="110" spans="1:27" x14ac:dyDescent="0.2">
      <c r="O110" s="45" t="str">
        <f>Cloth!A48</f>
        <v>CEN-SAD</v>
      </c>
      <c r="P110" s="45">
        <f>Cloth!B48</f>
        <v>7739.9884730000003</v>
      </c>
      <c r="Q110" s="45">
        <f>Cloth!C48</f>
        <v>9570.6243849999992</v>
      </c>
      <c r="R110" s="46">
        <f>Cloth!D48</f>
        <v>0.8099212965170155</v>
      </c>
      <c r="S110" s="47">
        <f>Cloth!E48</f>
        <v>2.3869108107958725E-2</v>
      </c>
      <c r="T110" s="45">
        <f>Cloth!F48</f>
        <v>2083.9966249999998</v>
      </c>
      <c r="U110" s="45">
        <f>Cloth!G48</f>
        <v>5393.7648470000004</v>
      </c>
      <c r="V110" s="46">
        <f>Cloth!H48</f>
        <v>0.58048251940355511</v>
      </c>
      <c r="W110" s="47">
        <f>Cloth!I48</f>
        <v>0.11144591254826963</v>
      </c>
      <c r="X110" s="45">
        <f>Cloth!J48</f>
        <v>14964.389232</v>
      </c>
      <c r="Y110" s="46">
        <f>Cloth!K48</f>
        <v>0.70892387454108952</v>
      </c>
      <c r="Z110" s="47">
        <f>Cloth!L48</f>
        <v>4.7871243617657155E-2</v>
      </c>
      <c r="AA110" s="45">
        <f>Cloth!M48</f>
        <v>4176.8595379999988</v>
      </c>
    </row>
    <row r="111" spans="1:27" x14ac:dyDescent="0.2">
      <c r="O111" s="45" t="str">
        <f>Cloth!A49</f>
        <v>COMESA</v>
      </c>
      <c r="P111" s="45">
        <f>Cloth!B49</f>
        <v>2550.0462719999991</v>
      </c>
      <c r="Q111" s="45">
        <f>Cloth!C49</f>
        <v>3526.4762749999995</v>
      </c>
      <c r="R111" s="46">
        <f>Cloth!D49</f>
        <v>0.2984307106713911</v>
      </c>
      <c r="S111" s="47">
        <f>Cloth!E49</f>
        <v>3.6677460428749198E-2</v>
      </c>
      <c r="T111" s="45">
        <f>Cloth!F49</f>
        <v>554.99485600000003</v>
      </c>
      <c r="U111" s="45">
        <f>Cloth!G49</f>
        <v>3321.4252839999999</v>
      </c>
      <c r="V111" s="46">
        <f>Cloth!H49</f>
        <v>0.3574552045848558</v>
      </c>
      <c r="W111" s="47">
        <f>Cloth!I49</f>
        <v>0.21993665629680503</v>
      </c>
      <c r="X111" s="45">
        <f>Cloth!J49</f>
        <v>6847.9015589999999</v>
      </c>
      <c r="Y111" s="46">
        <f>Cloth!K49</f>
        <v>0.32441289987973809</v>
      </c>
      <c r="Z111" s="47">
        <f>Cloth!L49</f>
        <v>9.1856521434200422E-2</v>
      </c>
      <c r="AA111" s="45">
        <f>Cloth!M49</f>
        <v>205.05099099999961</v>
      </c>
    </row>
    <row r="112" spans="1:27" x14ac:dyDescent="0.2">
      <c r="O112" s="45" t="str">
        <f>Cloth!A50</f>
        <v>EAC</v>
      </c>
      <c r="P112" s="45">
        <f>Cloth!B50</f>
        <v>218.42695599999999</v>
      </c>
      <c r="Q112" s="45">
        <f>Cloth!C50</f>
        <v>293.00383999999997</v>
      </c>
      <c r="R112" s="46">
        <f>Cloth!D50</f>
        <v>2.479567063035085E-2</v>
      </c>
      <c r="S112" s="47">
        <f>Cloth!E50</f>
        <v>3.3175549429282247E-2</v>
      </c>
      <c r="T112" s="45">
        <f>Cloth!F50</f>
        <v>92.501407</v>
      </c>
      <c r="U112" s="45">
        <f>Cloth!G50</f>
        <v>395.15255999999999</v>
      </c>
      <c r="V112" s="46">
        <f>Cloth!H50</f>
        <v>4.2526724854374143E-2</v>
      </c>
      <c r="W112" s="47">
        <f>Cloth!I50</f>
        <v>0.17508287105108478</v>
      </c>
      <c r="X112" s="45">
        <f>Cloth!J50</f>
        <v>688.15639999999996</v>
      </c>
      <c r="Y112" s="46">
        <f>Cloth!K50</f>
        <v>3.2600762638212016E-2</v>
      </c>
      <c r="Z112" s="47">
        <f>Cloth!L50</f>
        <v>9.2285862365139248E-2</v>
      </c>
      <c r="AA112" s="45">
        <f>Cloth!M50</f>
        <v>-102.14872000000003</v>
      </c>
    </row>
    <row r="113" spans="15:27" x14ac:dyDescent="0.2">
      <c r="O113" s="45" t="str">
        <f>Cloth!A51</f>
        <v>ECCAS</v>
      </c>
      <c r="P113" s="45">
        <f>Cloth!B51</f>
        <v>4.2878760000000007</v>
      </c>
      <c r="Q113" s="45">
        <f>Cloth!C51</f>
        <v>3.9727319999999997</v>
      </c>
      <c r="R113" s="46">
        <f>Cloth!D51</f>
        <v>3.3619543748865198E-4</v>
      </c>
      <c r="S113" s="47">
        <f>Cloth!E51</f>
        <v>-8.4460727219543008E-3</v>
      </c>
      <c r="T113" s="45">
        <f>Cloth!F51</f>
        <v>105.97592900000004</v>
      </c>
      <c r="U113" s="45">
        <f>Cloth!G51</f>
        <v>488.66792999999996</v>
      </c>
      <c r="V113" s="46">
        <f>Cloth!H51</f>
        <v>5.2590945138420879E-2</v>
      </c>
      <c r="W113" s="47">
        <f>Cloth!I51</f>
        <v>0.18510352405969055</v>
      </c>
      <c r="X113" s="45">
        <f>Cloth!J51</f>
        <v>492.64066199999996</v>
      </c>
      <c r="Y113" s="46">
        <f>Cloth!K51</f>
        <v>2.3338388319564612E-2</v>
      </c>
      <c r="Z113" s="47">
        <f>Cloth!L51</f>
        <v>0.18095413493308676</v>
      </c>
      <c r="AA113" s="45">
        <f>Cloth!M51</f>
        <v>-484.69519799999995</v>
      </c>
    </row>
    <row r="114" spans="15:27" x14ac:dyDescent="0.2">
      <c r="O114" s="45" t="str">
        <f>Cloth!A52</f>
        <v>ECOWAS</v>
      </c>
      <c r="P114" s="45">
        <f>Cloth!B52</f>
        <v>32.544447000000005</v>
      </c>
      <c r="Q114" s="45">
        <f>Cloth!C52</f>
        <v>25.246909000000002</v>
      </c>
      <c r="R114" s="46">
        <f>Cloth!D52</f>
        <v>2.1365386883613561E-3</v>
      </c>
      <c r="S114" s="47">
        <f>Cloth!E52</f>
        <v>-2.7817220026321809E-2</v>
      </c>
      <c r="T114" s="45">
        <f>Cloth!F52</f>
        <v>418.70839600000005</v>
      </c>
      <c r="U114" s="45">
        <f>Cloth!G52</f>
        <v>1363.088972</v>
      </c>
      <c r="V114" s="46">
        <f>Cloth!H52</f>
        <v>0.14669703687172292</v>
      </c>
      <c r="W114" s="47">
        <f>Cloth!I52</f>
        <v>0.14013675995984021</v>
      </c>
      <c r="X114" s="45">
        <f>Cloth!J52</f>
        <v>1388.335881</v>
      </c>
      <c r="Y114" s="46">
        <f>Cloth!K52</f>
        <v>6.57711074380678E-2</v>
      </c>
      <c r="Z114" s="47">
        <f>Cloth!L52</f>
        <v>0.13300156765363469</v>
      </c>
      <c r="AA114" s="45">
        <f>Cloth!M52</f>
        <v>-1337.8420630000001</v>
      </c>
    </row>
    <row r="115" spans="15:27" x14ac:dyDescent="0.2">
      <c r="O115" s="45" t="str">
        <f>Cloth!A53</f>
        <v>IGAD</v>
      </c>
      <c r="P115" s="45">
        <f>Cloth!B53</f>
        <v>215.76744099999996</v>
      </c>
      <c r="Q115" s="45">
        <f>Cloth!C53</f>
        <v>332.23351700000001</v>
      </c>
      <c r="R115" s="46">
        <f>Cloth!D53</f>
        <v>2.8115511591571874E-2</v>
      </c>
      <c r="S115" s="47">
        <f>Cloth!E53</f>
        <v>4.912833036069264E-2</v>
      </c>
      <c r="T115" s="45">
        <f>Cloth!F53</f>
        <v>166.59074899999999</v>
      </c>
      <c r="U115" s="45">
        <f>Cloth!G53</f>
        <v>690.37010499999997</v>
      </c>
      <c r="V115" s="46">
        <f>Cloth!H53</f>
        <v>7.4298340628288953E-2</v>
      </c>
      <c r="W115" s="47">
        <f>Cloth!I53</f>
        <v>0.17112554786074674</v>
      </c>
      <c r="X115" s="45">
        <f>Cloth!J53</f>
        <v>1022.603622</v>
      </c>
      <c r="Y115" s="46">
        <f>Cloth!K53</f>
        <v>4.8444885426914407E-2</v>
      </c>
      <c r="Z115" s="47">
        <f>Cloth!L53</f>
        <v>0.11550307025088147</v>
      </c>
      <c r="AA115" s="45">
        <f>Cloth!M53</f>
        <v>-358.13658799999996</v>
      </c>
    </row>
    <row r="116" spans="15:27" x14ac:dyDescent="0.2">
      <c r="O116" s="45" t="str">
        <f>Cloth!A54</f>
        <v>SADC</v>
      </c>
      <c r="P116" s="45">
        <f>Cloth!B54</f>
        <v>2641.4474369999998</v>
      </c>
      <c r="Q116" s="45">
        <f>Cloth!C54</f>
        <v>2188.2300409999998</v>
      </c>
      <c r="R116" s="46">
        <f>Cloth!D54</f>
        <v>0.18518061524407031</v>
      </c>
      <c r="S116" s="47">
        <f>Cloth!E54</f>
        <v>-2.0697691852788913E-2</v>
      </c>
      <c r="T116" s="45">
        <f>Cloth!F54</f>
        <v>1004.4165829999999</v>
      </c>
      <c r="U116" s="45">
        <f>Cloth!G54</f>
        <v>3267.52286</v>
      </c>
      <c r="V116" s="46">
        <f>Cloth!H54</f>
        <v>0.35165417028450402</v>
      </c>
      <c r="W116" s="47">
        <f>Cloth!I54</f>
        <v>0.14004698701692186</v>
      </c>
      <c r="X116" s="45">
        <f>Cloth!J54</f>
        <v>5455.7529009999998</v>
      </c>
      <c r="Y116" s="46">
        <f>Cloth!K54</f>
        <v>0.25846116571499966</v>
      </c>
      <c r="Z116" s="47">
        <f>Cloth!L54</f>
        <v>4.5804411573432624E-2</v>
      </c>
      <c r="AA116" s="45">
        <f>Cloth!M54</f>
        <v>-1079.2928190000002</v>
      </c>
    </row>
    <row r="117" spans="15:27" x14ac:dyDescent="0.2">
      <c r="O117" s="45"/>
      <c r="P117" s="45"/>
      <c r="Q117" s="45"/>
      <c r="T117" s="45"/>
      <c r="U117" s="45"/>
      <c r="X117" s="45"/>
      <c r="AA117" s="45"/>
    </row>
  </sheetData>
  <phoneticPr fontId="13" type="noConversion"/>
  <pageMargins left="0.75" right="0.75" top="1" bottom="1" header="0.5" footer="0.5"/>
  <pageSetup paperSize="9" scale="40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2:A184"/>
  <sheetViews>
    <sheetView zoomScale="55" zoomScaleNormal="55" zoomScaleSheetLayoutView="100" workbookViewId="0">
      <selection activeCell="AB29" sqref="AB29"/>
    </sheetView>
  </sheetViews>
  <sheetFormatPr defaultRowHeight="15" x14ac:dyDescent="0.25"/>
  <sheetData>
    <row r="2" spans="1:1" x14ac:dyDescent="0.25">
      <c r="A2" t="s">
        <v>6</v>
      </c>
    </row>
    <row r="28" spans="1:1" x14ac:dyDescent="0.25">
      <c r="A28" t="s">
        <v>7</v>
      </c>
    </row>
    <row r="54" spans="1:1" x14ac:dyDescent="0.25">
      <c r="A54" t="s">
        <v>8</v>
      </c>
    </row>
    <row r="80" spans="1:1" x14ac:dyDescent="0.25">
      <c r="A80" t="s">
        <v>9</v>
      </c>
    </row>
    <row r="106" spans="1:1" x14ac:dyDescent="0.25">
      <c r="A106" t="s">
        <v>10</v>
      </c>
    </row>
    <row r="132" spans="1:1" x14ac:dyDescent="0.25">
      <c r="A132" t="s">
        <v>11</v>
      </c>
    </row>
    <row r="158" spans="1:1" x14ac:dyDescent="0.25">
      <c r="A158" t="s">
        <v>12</v>
      </c>
    </row>
    <row r="184" spans="1:1" x14ac:dyDescent="0.25">
      <c r="A184" t="s">
        <v>13</v>
      </c>
    </row>
  </sheetData>
  <phoneticPr fontId="13" type="noConversion"/>
  <pageMargins left="0.7" right="0.7" top="0.75" bottom="0.75" header="0.3" footer="0.3"/>
  <pageSetup paperSize="9" fitToHeight="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K1:K117"/>
  <sheetViews>
    <sheetView topLeftCell="G1" zoomScaleNormal="40" workbookViewId="0">
      <selection activeCell="T41" sqref="T41"/>
    </sheetView>
  </sheetViews>
  <sheetFormatPr defaultRowHeight="15" x14ac:dyDescent="0.25"/>
  <sheetData>
    <row r="1" spans="11:11" x14ac:dyDescent="0.25">
      <c r="K1" t="s">
        <v>7</v>
      </c>
    </row>
    <row r="20" spans="11:11" x14ac:dyDescent="0.25">
      <c r="K20" t="s">
        <v>8</v>
      </c>
    </row>
    <row r="40" spans="11:11" x14ac:dyDescent="0.25">
      <c r="K40" t="s">
        <v>9</v>
      </c>
    </row>
    <row r="60" spans="11:11" x14ac:dyDescent="0.25">
      <c r="K60" t="s">
        <v>10</v>
      </c>
    </row>
    <row r="79" spans="11:11" x14ac:dyDescent="0.25">
      <c r="K79" t="s">
        <v>11</v>
      </c>
    </row>
    <row r="98" spans="11:11" x14ac:dyDescent="0.25">
      <c r="K98" t="s">
        <v>12</v>
      </c>
    </row>
    <row r="117" spans="11:11" x14ac:dyDescent="0.25">
      <c r="K117" t="s">
        <v>13</v>
      </c>
    </row>
  </sheetData>
  <phoneticPr fontId="13" type="noConversion"/>
  <pageMargins left="0.75" right="0.75" top="1" bottom="1" header="0.5" footer="0.5"/>
  <pageSetup paperSize="9" orientation="portrait" verticalDpi="0" r:id="rId1"/>
  <headerFooter alignWithMargins="0"/>
  <rowBreaks count="1" manualBreakCount="1">
    <brk id="7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2"/>
  <sheetViews>
    <sheetView topLeftCell="A28" workbookViewId="0">
      <selection activeCell="B62" sqref="B62"/>
    </sheetView>
  </sheetViews>
  <sheetFormatPr defaultRowHeight="15" x14ac:dyDescent="0.25"/>
  <sheetData>
    <row r="1" spans="1:33" x14ac:dyDescent="0.25">
      <c r="A1" s="53" t="s">
        <v>75</v>
      </c>
    </row>
    <row r="2" spans="1:33" s="2" customFormat="1" x14ac:dyDescent="0.25">
      <c r="A2" s="6"/>
      <c r="B2" s="6" t="s">
        <v>63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">
        <v>64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">
        <v>4</v>
      </c>
      <c r="Y2" s="6"/>
      <c r="Z2" s="6"/>
      <c r="AA2" s="6"/>
      <c r="AB2" s="6"/>
      <c r="AC2" s="6"/>
      <c r="AD2" s="6"/>
      <c r="AE2" s="6"/>
      <c r="AF2" s="6"/>
      <c r="AG2" s="6"/>
    </row>
    <row r="3" spans="1:33" s="1" customFormat="1" x14ac:dyDescent="0.25">
      <c r="A3" s="6"/>
      <c r="B3" s="6">
        <v>2002</v>
      </c>
      <c r="C3" s="6">
        <v>2003</v>
      </c>
      <c r="D3" s="6">
        <v>2004</v>
      </c>
      <c r="E3" s="6">
        <v>2005</v>
      </c>
      <c r="F3" s="6">
        <v>2006</v>
      </c>
      <c r="G3" s="6">
        <v>2007</v>
      </c>
      <c r="H3" s="6">
        <v>2008</v>
      </c>
      <c r="I3" s="6">
        <v>2009</v>
      </c>
      <c r="J3" s="6">
        <v>2010</v>
      </c>
      <c r="K3" s="6">
        <v>2011</v>
      </c>
      <c r="L3" s="6"/>
      <c r="M3" s="6">
        <v>2002</v>
      </c>
      <c r="N3" s="6">
        <v>2003</v>
      </c>
      <c r="O3" s="6">
        <v>2004</v>
      </c>
      <c r="P3" s="6">
        <v>2005</v>
      </c>
      <c r="Q3" s="6">
        <v>2006</v>
      </c>
      <c r="R3" s="6">
        <v>2007</v>
      </c>
      <c r="S3" s="6">
        <v>2008</v>
      </c>
      <c r="T3" s="6">
        <v>2009</v>
      </c>
      <c r="U3" s="6">
        <v>2010</v>
      </c>
      <c r="V3" s="6">
        <v>2011</v>
      </c>
      <c r="W3" s="6"/>
      <c r="X3" s="6">
        <v>2002</v>
      </c>
      <c r="Y3" s="6">
        <v>2003</v>
      </c>
      <c r="Z3" s="6">
        <v>2004</v>
      </c>
      <c r="AA3" s="6">
        <v>2005</v>
      </c>
      <c r="AB3" s="6">
        <v>2006</v>
      </c>
      <c r="AC3" s="6">
        <v>2007</v>
      </c>
      <c r="AD3" s="6">
        <v>2008</v>
      </c>
      <c r="AE3" s="6">
        <v>2009</v>
      </c>
      <c r="AF3" s="6">
        <v>2010</v>
      </c>
      <c r="AG3" s="6">
        <v>2011</v>
      </c>
    </row>
    <row r="4" spans="1:33" s="1" customFormat="1" x14ac:dyDescent="0.25">
      <c r="A4" s="6" t="s">
        <v>5</v>
      </c>
      <c r="B4" s="14">
        <f>Fuel!B4/FandM!B4</f>
        <v>0.78623736357186202</v>
      </c>
      <c r="C4" s="14">
        <f>Fuel!C4/FandM!C4</f>
        <v>0.7733177946130767</v>
      </c>
      <c r="D4" s="14">
        <f>Fuel!D4/FandM!D4</f>
        <v>0.79088768201511783</v>
      </c>
      <c r="E4" s="14">
        <f>Fuel!E4/FandM!E4</f>
        <v>0.77344952765153552</v>
      </c>
      <c r="F4" s="14">
        <f>Fuel!F4/FandM!F4</f>
        <v>0.74980632561485472</v>
      </c>
      <c r="G4" s="14">
        <f>Fuel!G4/FandM!G4</f>
        <v>0.80761692653450168</v>
      </c>
      <c r="H4" s="14">
        <f>Fuel!H4/FandM!H4</f>
        <v>0.78985715710149962</v>
      </c>
      <c r="I4" s="14">
        <f>Fuel!I4/FandM!I4</f>
        <v>0.75990591285001463</v>
      </c>
      <c r="J4" s="14">
        <f>Fuel!J4/FandM!J4</f>
        <v>0.76943719465609428</v>
      </c>
      <c r="K4" s="14">
        <f>Fuel!K4/FandM!K4</f>
        <v>0.80509897889549298</v>
      </c>
      <c r="L4" s="14"/>
      <c r="M4" s="14">
        <f>Fuel!M4/FandM!M4</f>
        <v>0.78362809008531276</v>
      </c>
      <c r="N4" s="14">
        <f>Fuel!N4/FandM!N4</f>
        <v>0.77123954670270578</v>
      </c>
      <c r="O4" s="14">
        <f>Fuel!O4/FandM!O4</f>
        <v>0.79463466477142086</v>
      </c>
      <c r="P4" s="14">
        <f>Fuel!P4/FandM!P4</f>
        <v>0.77092345747856628</v>
      </c>
      <c r="Q4" s="14">
        <f>Fuel!Q4/FandM!Q4</f>
        <v>0.74956483729325007</v>
      </c>
      <c r="R4" s="14">
        <f>Fuel!R4/FandM!R4</f>
        <v>0.79481768517582396</v>
      </c>
      <c r="S4" s="14">
        <f>Fuel!S4/FandM!S4</f>
        <v>0.78804312221971462</v>
      </c>
      <c r="T4" s="14">
        <f>Fuel!T4/FandM!T4</f>
        <v>0.76789768620584753</v>
      </c>
      <c r="U4" s="14">
        <f>Fuel!U4/FandM!U4</f>
        <v>0.77897542408723319</v>
      </c>
      <c r="V4" s="14">
        <f>Fuel!V4/FandM!V4</f>
        <v>0.78966376303781216</v>
      </c>
      <c r="W4" s="14"/>
      <c r="X4" s="14">
        <f>Fuel!AI4/FandM!AI4</f>
        <v>0.78487084123946671</v>
      </c>
      <c r="Y4" s="14">
        <f>Fuel!AJ4/FandM!AJ4</f>
        <v>0.77222376164287321</v>
      </c>
      <c r="Z4" s="14">
        <f>Fuel!AK4/FandM!AK4</f>
        <v>0.79286668172195574</v>
      </c>
      <c r="AA4" s="14">
        <f>Fuel!AL4/FandM!AL4</f>
        <v>0.77214972866157294</v>
      </c>
      <c r="AB4" s="14">
        <f>Fuel!AM4/FandM!AM4</f>
        <v>0.7496791186729661</v>
      </c>
      <c r="AC4" s="14">
        <f>Fuel!AN4/FandM!AN4</f>
        <v>0.80092327772552097</v>
      </c>
      <c r="AD4" s="14">
        <f>Fuel!AO4/FandM!AO4</f>
        <v>0.78891192580499092</v>
      </c>
      <c r="AE4" s="14">
        <f>Fuel!AP4/FandM!AP4</f>
        <v>0.76414599550896034</v>
      </c>
      <c r="AF4" s="14">
        <f>Fuel!AQ4/FandM!AQ4</f>
        <v>0.77459013921909836</v>
      </c>
      <c r="AG4" s="14">
        <f>Fuel!AR4/FandM!AR4</f>
        <v>0.7981618125422788</v>
      </c>
    </row>
    <row r="5" spans="1:33" s="1" customFormat="1" x14ac:dyDescent="0.25">
      <c r="A5" s="6" t="s">
        <v>6</v>
      </c>
      <c r="B5" s="14">
        <f>Fuel!B5/FandM!B5</f>
        <v>0.86996761294249325</v>
      </c>
      <c r="C5" s="14">
        <f>Fuel!C5/FandM!C5</f>
        <v>0.86503029565086753</v>
      </c>
      <c r="D5" s="14">
        <f>Fuel!D5/FandM!D5</f>
        <v>0.87985088419570756</v>
      </c>
      <c r="E5" s="14">
        <f>Fuel!E5/FandM!E5</f>
        <v>0.87755579661596028</v>
      </c>
      <c r="F5" s="14">
        <f>Fuel!F5/FandM!F5</f>
        <v>0.86349636912680794</v>
      </c>
      <c r="G5" s="14">
        <f>Fuel!G5/FandM!G5</f>
        <v>0.87036555510112978</v>
      </c>
      <c r="H5" s="14">
        <f>Fuel!H5/FandM!H5</f>
        <v>0.86855788983343363</v>
      </c>
      <c r="I5" s="14">
        <f>Fuel!I5/FandM!I5</f>
        <v>0.85412890943911146</v>
      </c>
      <c r="J5" s="14">
        <f>Fuel!J5/FandM!J5</f>
        <v>0.84610509837828818</v>
      </c>
      <c r="K5" s="14">
        <f>Fuel!K5/FandM!K5</f>
        <v>0.87464124564706924</v>
      </c>
      <c r="L5" s="14"/>
      <c r="M5" s="14">
        <f>Fuel!M5/FandM!M5</f>
        <v>0.82954007504162297</v>
      </c>
      <c r="N5" s="14">
        <f>Fuel!N5/FandM!N5</f>
        <v>0.72744997207190532</v>
      </c>
      <c r="O5" s="14">
        <f>Fuel!O5/FandM!O5</f>
        <v>0.82630910535174484</v>
      </c>
      <c r="P5" s="14">
        <f>Fuel!P5/FandM!P5</f>
        <v>0.84956242712031471</v>
      </c>
      <c r="Q5" s="14">
        <f>Fuel!Q5/FandM!Q5</f>
        <v>0.80529074574116266</v>
      </c>
      <c r="R5" s="14">
        <f>Fuel!R5/FandM!R5</f>
        <v>0.79681607725310732</v>
      </c>
      <c r="S5" s="14">
        <f>Fuel!S5/FandM!S5</f>
        <v>0.83717959762139316</v>
      </c>
      <c r="T5" s="14">
        <f>Fuel!T5/FandM!T5</f>
        <v>0.81834742502570557</v>
      </c>
      <c r="U5" s="14">
        <f>Fuel!U5/FandM!U5</f>
        <v>0.83992709967066104</v>
      </c>
      <c r="V5" s="14">
        <f>Fuel!V5/FandM!V5</f>
        <v>0.86786232392993667</v>
      </c>
      <c r="W5" s="14"/>
      <c r="X5" s="14">
        <f>Fuel!AI5/FandM!AI5</f>
        <v>0.86474411335151136</v>
      </c>
      <c r="Y5" s="14">
        <f>Fuel!AJ5/FandM!AJ5</f>
        <v>0.85334547441362263</v>
      </c>
      <c r="Z5" s="14">
        <f>Fuel!AK5/FandM!AK5</f>
        <v>0.87356062291991166</v>
      </c>
      <c r="AA5" s="14">
        <f>Fuel!AL5/FandM!AL5</f>
        <v>0.87363447824966145</v>
      </c>
      <c r="AB5" s="14">
        <f>Fuel!AM5/FandM!AM5</f>
        <v>0.85630266499992358</v>
      </c>
      <c r="AC5" s="14">
        <f>Fuel!AN5/FandM!AN5</f>
        <v>0.86153649529107146</v>
      </c>
      <c r="AD5" s="14">
        <f>Fuel!AO5/FandM!AO5</f>
        <v>0.86401623148734474</v>
      </c>
      <c r="AE5" s="14">
        <f>Fuel!AP5/FandM!AP5</f>
        <v>0.84905086907792116</v>
      </c>
      <c r="AF5" s="14">
        <f>Fuel!AQ5/FandM!AQ5</f>
        <v>0.84509783365992253</v>
      </c>
      <c r="AG5" s="14">
        <f>Fuel!AR5/FandM!AR5</f>
        <v>0.87356702624906102</v>
      </c>
    </row>
    <row r="6" spans="1:33" s="1" customFormat="1" x14ac:dyDescent="0.25">
      <c r="A6" s="6" t="s">
        <v>7</v>
      </c>
      <c r="B6" s="14">
        <f>Fuel!B6/FandM!B6</f>
        <v>0.94277627789517171</v>
      </c>
      <c r="C6" s="14">
        <f>Fuel!C6/FandM!C6</f>
        <v>0.94815250140701957</v>
      </c>
      <c r="D6" s="14">
        <f>Fuel!D6/FandM!D6</f>
        <v>0.95413518022085453</v>
      </c>
      <c r="E6" s="14">
        <f>Fuel!E6/FandM!E6</f>
        <v>0.95803033067776733</v>
      </c>
      <c r="F6" s="14">
        <f>Fuel!F6/FandM!F6</f>
        <v>0.95122308296793101</v>
      </c>
      <c r="G6" s="14">
        <f>Fuel!G6/FandM!G6</f>
        <v>0.94601448457639581</v>
      </c>
      <c r="H6" s="14">
        <f>Fuel!H6/FandM!H6</f>
        <v>0.95145035921251953</v>
      </c>
      <c r="I6" s="14">
        <f>Fuel!I6/FandM!I6</f>
        <v>0.95164922469879698</v>
      </c>
      <c r="J6" s="14">
        <f>Fuel!J6/FandM!J6</f>
        <v>0.94091983178792094</v>
      </c>
      <c r="K6" s="14">
        <f>Fuel!K6/FandM!K6</f>
        <v>0.94907398903080731</v>
      </c>
      <c r="L6" s="14"/>
      <c r="M6" s="14">
        <f>Fuel!M6/FandM!M6</f>
        <v>0.84151416982788219</v>
      </c>
      <c r="N6" s="14">
        <f>Fuel!N6/FandM!N6</f>
        <v>0.78582943308935616</v>
      </c>
      <c r="O6" s="14">
        <f>Fuel!O6/FandM!O6</f>
        <v>0.83899077001416478</v>
      </c>
      <c r="P6" s="14">
        <f>Fuel!P6/FandM!P6</f>
        <v>0.84545727176092844</v>
      </c>
      <c r="Q6" s="14">
        <f>Fuel!Q6/FandM!Q6</f>
        <v>0.83902428144767016</v>
      </c>
      <c r="R6" s="14">
        <f>Fuel!R6/FandM!R6</f>
        <v>0.80737314199925458</v>
      </c>
      <c r="S6" s="14">
        <f>Fuel!S6/FandM!S6</f>
        <v>0.8385282001955251</v>
      </c>
      <c r="T6" s="14">
        <f>Fuel!T6/FandM!T6</f>
        <v>0.82123895611465503</v>
      </c>
      <c r="U6" s="14">
        <f>Fuel!U6/FandM!U6</f>
        <v>0.85204675521439233</v>
      </c>
      <c r="V6" s="14">
        <f>Fuel!V6/FandM!V6</f>
        <v>0.87700492570584498</v>
      </c>
      <c r="W6" s="14"/>
      <c r="X6" s="14">
        <f>Fuel!AI6/FandM!AI6</f>
        <v>0.92697139909983806</v>
      </c>
      <c r="Y6" s="14">
        <f>Fuel!AJ6/FandM!AJ6</f>
        <v>0.92941979427903698</v>
      </c>
      <c r="Z6" s="14">
        <f>Fuel!AK6/FandM!AK6</f>
        <v>0.93701717213694746</v>
      </c>
      <c r="AA6" s="14">
        <f>Fuel!AL6/FandM!AL6</f>
        <v>0.93927417824176074</v>
      </c>
      <c r="AB6" s="14">
        <f>Fuel!AM6/FandM!AM6</f>
        <v>0.93272898015707451</v>
      </c>
      <c r="AC6" s="14">
        <f>Fuel!AN6/FandM!AN6</f>
        <v>0.92280712510886109</v>
      </c>
      <c r="AD6" s="14">
        <f>Fuel!AO6/FandM!AO6</f>
        <v>0.93045706623791713</v>
      </c>
      <c r="AE6" s="14">
        <f>Fuel!AP6/FandM!AP6</f>
        <v>0.9278345217657874</v>
      </c>
      <c r="AF6" s="14">
        <f>Fuel!AQ6/FandM!AQ6</f>
        <v>0.92098749157234716</v>
      </c>
      <c r="AG6" s="14">
        <f>Fuel!AR6/FandM!AR6</f>
        <v>0.93462711868382775</v>
      </c>
    </row>
    <row r="7" spans="1:33" s="1" customFormat="1" x14ac:dyDescent="0.25">
      <c r="A7" s="6" t="s">
        <v>8</v>
      </c>
      <c r="B7" s="14">
        <f>Fuel!B7/FandM!B7</f>
        <v>0.9202294981353446</v>
      </c>
      <c r="C7" s="14">
        <f>Fuel!C7/FandM!C7</f>
        <v>0.90765234215180191</v>
      </c>
      <c r="D7" s="14">
        <f>Fuel!D7/FandM!D7</f>
        <v>0.90942430422609088</v>
      </c>
      <c r="E7" s="14">
        <f>Fuel!E7/FandM!E7</f>
        <v>0.91215782413233115</v>
      </c>
      <c r="F7" s="14">
        <f>Fuel!F7/FandM!F7</f>
        <v>0.89765313222815057</v>
      </c>
      <c r="G7" s="14">
        <f>Fuel!G7/FandM!G7</f>
        <v>0.90233030145963899</v>
      </c>
      <c r="H7" s="14">
        <f>Fuel!H7/FandM!H7</f>
        <v>0.89261116022583065</v>
      </c>
      <c r="I7" s="14">
        <f>Fuel!I7/FandM!I7</f>
        <v>0.85837788096110357</v>
      </c>
      <c r="J7" s="14">
        <f>Fuel!J7/FandM!J7</f>
        <v>0.77780987622639575</v>
      </c>
      <c r="K7" s="14">
        <f>Fuel!K7/FandM!K7</f>
        <v>0.87457247304309615</v>
      </c>
      <c r="L7" s="14"/>
      <c r="M7" s="14">
        <f>Fuel!M7/FandM!M7</f>
        <v>0.79494452921884229</v>
      </c>
      <c r="N7" s="14">
        <f>Fuel!N7/FandM!N7</f>
        <v>0.66454572290675396</v>
      </c>
      <c r="O7" s="14">
        <f>Fuel!O7/FandM!O7</f>
        <v>0.79001704186487465</v>
      </c>
      <c r="P7" s="14">
        <f>Fuel!P7/FandM!P7</f>
        <v>0.80485632727277667</v>
      </c>
      <c r="Q7" s="14">
        <f>Fuel!Q7/FandM!Q7</f>
        <v>0.74157378831114218</v>
      </c>
      <c r="R7" s="14">
        <f>Fuel!R7/FandM!R7</f>
        <v>0.67273993451215686</v>
      </c>
      <c r="S7" s="14">
        <f>Fuel!S7/FandM!S7</f>
        <v>0.69195801744042373</v>
      </c>
      <c r="T7" s="14">
        <f>Fuel!T7/FandM!T7</f>
        <v>0.69079676493966868</v>
      </c>
      <c r="U7" s="14">
        <f>Fuel!U7/FandM!U7</f>
        <v>0.68784294810420121</v>
      </c>
      <c r="V7" s="14">
        <f>Fuel!V7/FandM!V7</f>
        <v>0.783220902742228</v>
      </c>
      <c r="W7" s="14"/>
      <c r="X7" s="14">
        <f>Fuel!AI7/FandM!AI7</f>
        <v>0.90088751019947177</v>
      </c>
      <c r="Y7" s="14">
        <f>Fuel!AJ7/FandM!AJ7</f>
        <v>0.88220752759066101</v>
      </c>
      <c r="Z7" s="14">
        <f>Fuel!AK7/FandM!AK7</f>
        <v>0.89084974385950177</v>
      </c>
      <c r="AA7" s="14">
        <f>Fuel!AL7/FandM!AL7</f>
        <v>0.89251639858202725</v>
      </c>
      <c r="AB7" s="14">
        <f>Fuel!AM7/FandM!AM7</f>
        <v>0.875390475939817</v>
      </c>
      <c r="AC7" s="14">
        <f>Fuel!AN7/FandM!AN7</f>
        <v>0.87436942352279079</v>
      </c>
      <c r="AD7" s="14">
        <f>Fuel!AO7/FandM!AO7</f>
        <v>0.86634654535933664</v>
      </c>
      <c r="AE7" s="14">
        <f>Fuel!AP7/FandM!AP7</f>
        <v>0.83371309585070208</v>
      </c>
      <c r="AF7" s="14">
        <f>Fuel!AQ7/FandM!AQ7</f>
        <v>0.76159616963336474</v>
      </c>
      <c r="AG7" s="14">
        <f>Fuel!AR7/FandM!AR7</f>
        <v>0.86122555041453863</v>
      </c>
    </row>
    <row r="8" spans="1:33" s="1" customFormat="1" x14ac:dyDescent="0.25">
      <c r="A8" s="6" t="s">
        <v>9</v>
      </c>
      <c r="B8" s="14">
        <f>Fuel!B8/FandM!B8</f>
        <v>0.69580352748287488</v>
      </c>
      <c r="C8" s="14">
        <f>Fuel!C8/FandM!C8</f>
        <v>0.77824140600742264</v>
      </c>
      <c r="D8" s="14">
        <f>Fuel!D8/FandM!D8</f>
        <v>0.60345011040121777</v>
      </c>
      <c r="E8" s="14">
        <f>Fuel!E8/FandM!E8</f>
        <v>0.41432381472270835</v>
      </c>
      <c r="F8" s="14">
        <f>Fuel!F8/FandM!F8</f>
        <v>0.31882431598062155</v>
      </c>
      <c r="G8" s="14">
        <f>Fuel!G8/FandM!G8</f>
        <v>0.35715600338676168</v>
      </c>
      <c r="H8" s="14">
        <f>Fuel!H8/FandM!H8</f>
        <v>0.39470933911753081</v>
      </c>
      <c r="I8" s="14">
        <f>Fuel!I8/FandM!I8</f>
        <v>0.28993045423735192</v>
      </c>
      <c r="J8" s="14">
        <f>Fuel!J8/FandM!J8</f>
        <v>0.21849123118161468</v>
      </c>
      <c r="K8" s="14">
        <f>Fuel!K8/FandM!K8</f>
        <v>0.14643147208560053</v>
      </c>
      <c r="L8" s="14"/>
      <c r="M8" s="14">
        <f>Fuel!M8/FandM!M8</f>
        <v>0.77268179933408732</v>
      </c>
      <c r="N8" s="14">
        <f>Fuel!N8/FandM!N8</f>
        <v>0.52056319249495431</v>
      </c>
      <c r="O8" s="14">
        <f>Fuel!O8/FandM!O8</f>
        <v>0.84936711920179364</v>
      </c>
      <c r="P8" s="14">
        <f>Fuel!P8/FandM!P8</f>
        <v>0.8965396550537289</v>
      </c>
      <c r="Q8" s="14">
        <f>Fuel!Q8/FandM!Q8</f>
        <v>0.83438975003748628</v>
      </c>
      <c r="R8" s="14">
        <f>Fuel!R8/FandM!R8</f>
        <v>0.8933877098029942</v>
      </c>
      <c r="S8" s="14">
        <f>Fuel!S8/FandM!S8</f>
        <v>0.87570520576487687</v>
      </c>
      <c r="T8" s="14">
        <f>Fuel!T8/FandM!T8</f>
        <v>0.9134399205829159</v>
      </c>
      <c r="U8" s="14">
        <f>Fuel!U8/FandM!U8</f>
        <v>0.88961914046805712</v>
      </c>
      <c r="V8" s="14">
        <f>Fuel!V8/FandM!V8</f>
        <v>0.9166177762206269</v>
      </c>
      <c r="W8" s="14"/>
      <c r="X8" s="14">
        <f>Fuel!AI8/FandM!AI8</f>
        <v>0.74710525857503762</v>
      </c>
      <c r="Y8" s="14">
        <f>Fuel!AJ8/FandM!AJ8</f>
        <v>0.67740884137289481</v>
      </c>
      <c r="Z8" s="14">
        <f>Fuel!AK8/FandM!AK8</f>
        <v>0.77132424453281545</v>
      </c>
      <c r="AA8" s="14">
        <f>Fuel!AL8/FandM!AL8</f>
        <v>0.78585950685719219</v>
      </c>
      <c r="AB8" s="14">
        <f>Fuel!AM8/FandM!AM8</f>
        <v>0.69873200987705442</v>
      </c>
      <c r="AC8" s="14">
        <f>Fuel!AN8/FandM!AN8</f>
        <v>0.75451544060614406</v>
      </c>
      <c r="AD8" s="14">
        <f>Fuel!AO8/FandM!AO8</f>
        <v>0.74147480248482933</v>
      </c>
      <c r="AE8" s="14">
        <f>Fuel!AP8/FandM!AP8</f>
        <v>0.75591164312712877</v>
      </c>
      <c r="AF8" s="14">
        <f>Fuel!AQ8/FandM!AQ8</f>
        <v>0.64983300475071692</v>
      </c>
      <c r="AG8" s="14">
        <f>Fuel!AR8/FandM!AR8</f>
        <v>0.77841442199469302</v>
      </c>
    </row>
    <row r="9" spans="1:33" s="1" customFormat="1" x14ac:dyDescent="0.25">
      <c r="A9" s="6" t="s">
        <v>10</v>
      </c>
      <c r="B9" s="14">
        <f>Fuel!B9/FandM!B9</f>
        <v>0.965915869837358</v>
      </c>
      <c r="C9" s="14">
        <f>Fuel!C9/FandM!C9</f>
        <v>0.95692955122736079</v>
      </c>
      <c r="D9" s="14">
        <f>Fuel!D9/FandM!D9</f>
        <v>0.96917162166314896</v>
      </c>
      <c r="E9" s="14">
        <f>Fuel!E9/FandM!E9</f>
        <v>0.97027887189216155</v>
      </c>
      <c r="F9" s="14">
        <f>Fuel!F9/FandM!F9</f>
        <v>0.95983530201786837</v>
      </c>
      <c r="G9" s="14">
        <f>Fuel!G9/FandM!G9</f>
        <v>0.94798425930901842</v>
      </c>
      <c r="H9" s="14">
        <f>Fuel!H9/FandM!H9</f>
        <v>0.95380397647620585</v>
      </c>
      <c r="I9" s="14">
        <f>Fuel!I9/FandM!I9</f>
        <v>0.93000378293274732</v>
      </c>
      <c r="J9" s="14">
        <f>Fuel!J9/FandM!J9</f>
        <v>0.93719682199885967</v>
      </c>
      <c r="K9" s="14">
        <f>Fuel!K9/FandM!K9</f>
        <v>0.95101603738737006</v>
      </c>
      <c r="L9" s="14"/>
      <c r="M9" s="14">
        <f>Fuel!M9/FandM!M9</f>
        <v>0.8718942662288609</v>
      </c>
      <c r="N9" s="14">
        <f>Fuel!N9/FandM!N9</f>
        <v>0.76402045229009941</v>
      </c>
      <c r="O9" s="14">
        <f>Fuel!O9/FandM!O9</f>
        <v>0.84336471370237753</v>
      </c>
      <c r="P9" s="14">
        <f>Fuel!P9/FandM!P9</f>
        <v>0.94794435978489622</v>
      </c>
      <c r="Q9" s="14">
        <f>Fuel!Q9/FandM!Q9</f>
        <v>0.88444222292708929</v>
      </c>
      <c r="R9" s="14">
        <f>Fuel!R9/FandM!R9</f>
        <v>0.80633199895583663</v>
      </c>
      <c r="S9" s="14">
        <f>Fuel!S9/FandM!S9</f>
        <v>0.95135103522818509</v>
      </c>
      <c r="T9" s="14">
        <f>Fuel!T9/FandM!T9</f>
        <v>0.93312693401044233</v>
      </c>
      <c r="U9" s="14">
        <f>Fuel!U9/FandM!U9</f>
        <v>0.89297549805704546</v>
      </c>
      <c r="V9" s="14">
        <f>Fuel!V9/FandM!V9</f>
        <v>0.89346031393596137</v>
      </c>
      <c r="W9" s="14"/>
      <c r="X9" s="14">
        <f>Fuel!AI9/FandM!AI9</f>
        <v>0.96198708967709123</v>
      </c>
      <c r="Y9" s="14">
        <f>Fuel!AJ9/FandM!AJ9</f>
        <v>0.95315872320664985</v>
      </c>
      <c r="Z9" s="14">
        <f>Fuel!AK9/FandM!AK9</f>
        <v>0.96695136808688864</v>
      </c>
      <c r="AA9" s="14">
        <f>Fuel!AL9/FandM!AL9</f>
        <v>0.96928362868758555</v>
      </c>
      <c r="AB9" s="14">
        <f>Fuel!AM9/FandM!AM9</f>
        <v>0.95758850114467164</v>
      </c>
      <c r="AC9" s="14">
        <f>Fuel!AN9/FandM!AN9</f>
        <v>0.94483942915180863</v>
      </c>
      <c r="AD9" s="14">
        <f>Fuel!AO9/FandM!AO9</f>
        <v>0.95359995506330408</v>
      </c>
      <c r="AE9" s="14">
        <f>Fuel!AP9/FandM!AP9</f>
        <v>0.93020506511620005</v>
      </c>
      <c r="AF9" s="14">
        <f>Fuel!AQ9/FandM!AQ9</f>
        <v>0.935505755571167</v>
      </c>
      <c r="AG9" s="14">
        <f>Fuel!AR9/FandM!AR9</f>
        <v>0.94925599630601332</v>
      </c>
    </row>
    <row r="10" spans="1:33" s="1" customFormat="1" x14ac:dyDescent="0.25">
      <c r="A10" s="6" t="s">
        <v>11</v>
      </c>
      <c r="B10" s="14">
        <f>Fuel!B10/FandM!B10</f>
        <v>0.9575417023355357</v>
      </c>
      <c r="C10" s="14">
        <f>Fuel!C10/FandM!C10</f>
        <v>0.96546555484100849</v>
      </c>
      <c r="D10" s="14">
        <f>Fuel!D10/FandM!D10</f>
        <v>0.96795110869619416</v>
      </c>
      <c r="E10" s="14">
        <f>Fuel!E10/FandM!E10</f>
        <v>0.97234579398363763</v>
      </c>
      <c r="F10" s="14">
        <f>Fuel!F10/FandM!F10</f>
        <v>0.971138326053538</v>
      </c>
      <c r="G10" s="14">
        <f>Fuel!G10/FandM!G10</f>
        <v>0.96915617253550224</v>
      </c>
      <c r="H10" s="14">
        <f>Fuel!H10/FandM!H10</f>
        <v>0.96801235723676393</v>
      </c>
      <c r="I10" s="14">
        <f>Fuel!I10/FandM!I10</f>
        <v>0.97378401972445883</v>
      </c>
      <c r="J10" s="14">
        <f>Fuel!J10/FandM!J10</f>
        <v>0.97461629976883335</v>
      </c>
      <c r="K10" s="14">
        <f>Fuel!K10/FandM!K10</f>
        <v>0.96785613554261851</v>
      </c>
      <c r="L10" s="14"/>
      <c r="M10" s="14">
        <f>Fuel!M10/FandM!M10</f>
        <v>0.90417163968800573</v>
      </c>
      <c r="N10" s="14">
        <f>Fuel!N10/FandM!N10</f>
        <v>0.89032787656201018</v>
      </c>
      <c r="O10" s="14">
        <f>Fuel!O10/FandM!O10</f>
        <v>0.89807440055086341</v>
      </c>
      <c r="P10" s="14">
        <f>Fuel!P10/FandM!P10</f>
        <v>0.93677394525470714</v>
      </c>
      <c r="Q10" s="14">
        <f>Fuel!Q10/FandM!Q10</f>
        <v>0.93281245403910662</v>
      </c>
      <c r="R10" s="14">
        <f>Fuel!R10/FandM!R10</f>
        <v>0.95292987159967024</v>
      </c>
      <c r="S10" s="14">
        <f>Fuel!S10/FandM!S10</f>
        <v>0.94247065086384463</v>
      </c>
      <c r="T10" s="14">
        <f>Fuel!T10/FandM!T10</f>
        <v>0.93090356399384178</v>
      </c>
      <c r="U10" s="14">
        <f>Fuel!U10/FandM!U10</f>
        <v>0.95121394404424164</v>
      </c>
      <c r="V10" s="14">
        <f>Fuel!V10/FandM!V10</f>
        <v>0.95204738190453431</v>
      </c>
      <c r="W10" s="14"/>
      <c r="X10" s="14">
        <f>Fuel!AI10/FandM!AI10</f>
        <v>0.9515362063019811</v>
      </c>
      <c r="Y10" s="14">
        <f>Fuel!AJ10/FandM!AJ10</f>
        <v>0.95907706910478208</v>
      </c>
      <c r="Z10" s="14">
        <f>Fuel!AK10/FandM!AK10</f>
        <v>0.96115181308730724</v>
      </c>
      <c r="AA10" s="14">
        <f>Fuel!AL10/FandM!AL10</f>
        <v>0.96744099757633706</v>
      </c>
      <c r="AB10" s="14">
        <f>Fuel!AM10/FandM!AM10</f>
        <v>0.96539785854733162</v>
      </c>
      <c r="AC10" s="14">
        <f>Fuel!AN10/FandM!AN10</f>
        <v>0.96643226930448567</v>
      </c>
      <c r="AD10" s="14">
        <f>Fuel!AO10/FandM!AO10</f>
        <v>0.96310545076009102</v>
      </c>
      <c r="AE10" s="14">
        <f>Fuel!AP10/FandM!AP10</f>
        <v>0.96669640662824374</v>
      </c>
      <c r="AF10" s="14">
        <f>Fuel!AQ10/FandM!AQ10</f>
        <v>0.96999810382875251</v>
      </c>
      <c r="AG10" s="14">
        <f>Fuel!AR10/FandM!AR10</f>
        <v>0.96491245281995086</v>
      </c>
    </row>
    <row r="11" spans="1:33" x14ac:dyDescent="0.25">
      <c r="A11" t="s">
        <v>12</v>
      </c>
      <c r="B11" s="14">
        <f>Fuel!B11/FandM!B11</f>
        <v>0.96460334480235177</v>
      </c>
      <c r="C11" s="14">
        <f>Fuel!C11/FandM!C11</f>
        <v>0.97007991600943944</v>
      </c>
      <c r="D11" s="14">
        <f>Fuel!D11/FandM!D11</f>
        <v>0.96680987607638258</v>
      </c>
      <c r="E11" s="14">
        <f>Fuel!E11/FandM!E11</f>
        <v>0.96275309431246137</v>
      </c>
      <c r="F11" s="14">
        <f>Fuel!F11/FandM!F11</f>
        <v>0.96728338774445577</v>
      </c>
      <c r="G11" s="14">
        <f>Fuel!G11/FandM!G11</f>
        <v>0.97365966647471702</v>
      </c>
      <c r="H11" s="14">
        <f>Fuel!H11/FandM!H11</f>
        <v>0.97905420792092468</v>
      </c>
      <c r="I11" s="14">
        <f>Fuel!I11/FandM!I11</f>
        <v>0.97614611275221552</v>
      </c>
      <c r="J11" s="14">
        <f>Fuel!J11/FandM!J11</f>
        <v>0.9767428602420446</v>
      </c>
      <c r="K11" s="14">
        <f>Fuel!K11/FandM!K11</f>
        <v>0.97693445675045887</v>
      </c>
      <c r="L11" s="14"/>
      <c r="M11" s="14">
        <f>Fuel!M11/FandM!M11</f>
        <v>0.8923961566857177</v>
      </c>
      <c r="N11" s="14">
        <f>Fuel!N11/FandM!N11</f>
        <v>0.61292046039433845</v>
      </c>
      <c r="O11" s="14">
        <f>Fuel!O11/FandM!O11</f>
        <v>0.91162993112248869</v>
      </c>
      <c r="P11" s="14">
        <f>Fuel!P11/FandM!P11</f>
        <v>0.916956577649505</v>
      </c>
      <c r="Q11" s="14">
        <f>Fuel!Q11/FandM!Q11</f>
        <v>0.87371048229123327</v>
      </c>
      <c r="R11" s="14">
        <f>Fuel!R11/FandM!R11</f>
        <v>0.8459831854263139</v>
      </c>
      <c r="S11" s="14">
        <f>Fuel!S11/FandM!S11</f>
        <v>0.78593857016013546</v>
      </c>
      <c r="T11" s="14">
        <f>Fuel!T11/FandM!T11</f>
        <v>0.87642679912922861</v>
      </c>
      <c r="U11" s="14">
        <f>Fuel!U11/FandM!U11</f>
        <v>0.7998493695253478</v>
      </c>
      <c r="V11" s="14">
        <f>Fuel!V11/FandM!V11</f>
        <v>0.91452123448534839</v>
      </c>
      <c r="W11" s="14"/>
      <c r="X11" s="14">
        <f>Fuel!AI11/FandM!AI11</f>
        <v>0.94316982948025974</v>
      </c>
      <c r="Y11" s="14">
        <f>Fuel!AJ11/FandM!AJ11</f>
        <v>0.93099239292030811</v>
      </c>
      <c r="Z11" s="14">
        <f>Fuel!AK11/FandM!AK11</f>
        <v>0.95144458512680563</v>
      </c>
      <c r="AA11" s="14">
        <f>Fuel!AL11/FandM!AL11</f>
        <v>0.94688211906451936</v>
      </c>
      <c r="AB11" s="14">
        <f>Fuel!AM11/FandM!AM11</f>
        <v>0.94433387239001054</v>
      </c>
      <c r="AC11" s="14">
        <f>Fuel!AN11/FandM!AN11</f>
        <v>0.9571498900318397</v>
      </c>
      <c r="AD11" s="14">
        <f>Fuel!AO11/FandM!AO11</f>
        <v>0.946489501376506</v>
      </c>
      <c r="AE11" s="14">
        <f>Fuel!AP11/FandM!AP11</f>
        <v>0.95565211117268323</v>
      </c>
      <c r="AF11" s="14">
        <f>Fuel!AQ11/FandM!AQ11</f>
        <v>0.95796130570989646</v>
      </c>
      <c r="AG11" s="14">
        <f>Fuel!AR11/FandM!AR11</f>
        <v>0.96407499993613932</v>
      </c>
    </row>
    <row r="12" spans="1:33" x14ac:dyDescent="0.25">
      <c r="A12" t="s">
        <v>13</v>
      </c>
      <c r="B12" s="14">
        <f>Fuel!B12/FandM!B12</f>
        <v>0.55943453986661551</v>
      </c>
      <c r="C12" s="14">
        <f>Fuel!C12/FandM!C12</f>
        <v>0.54076194441887304</v>
      </c>
      <c r="D12" s="14">
        <f>Fuel!D12/FandM!D12</f>
        <v>0.59691189748758389</v>
      </c>
      <c r="E12" s="14">
        <f>Fuel!E12/FandM!E12</f>
        <v>0.59314448505206641</v>
      </c>
      <c r="F12" s="14">
        <f>Fuel!F12/FandM!F12</f>
        <v>0.59642153047862356</v>
      </c>
      <c r="G12" s="14">
        <f>Fuel!G12/FandM!G12</f>
        <v>0.6579974524812926</v>
      </c>
      <c r="H12" s="14">
        <f>Fuel!H12/FandM!H12</f>
        <v>0.63568240397165077</v>
      </c>
      <c r="I12" s="14">
        <f>Fuel!I12/FandM!I12</f>
        <v>0.59615355668542902</v>
      </c>
      <c r="J12" s="14">
        <f>Fuel!J12/FandM!J12</f>
        <v>0.59308591567007318</v>
      </c>
      <c r="K12" s="14">
        <f>Fuel!K12/FandM!K12</f>
        <v>0.66793702554538281</v>
      </c>
      <c r="L12" s="14"/>
      <c r="M12" s="14">
        <f>Fuel!M12/FandM!M12</f>
        <v>0.81671422692582074</v>
      </c>
      <c r="N12" s="14">
        <f>Fuel!N12/FandM!N12</f>
        <v>0.61592112327038562</v>
      </c>
      <c r="O12" s="14">
        <f>Fuel!O12/FandM!O12</f>
        <v>0.81570219245216147</v>
      </c>
      <c r="P12" s="14">
        <f>Fuel!P12/FandM!P12</f>
        <v>0.86696640409500147</v>
      </c>
      <c r="Q12" s="14">
        <f>Fuel!Q12/FandM!Q12</f>
        <v>0.72942897557261377</v>
      </c>
      <c r="R12" s="14">
        <f>Fuel!R12/FandM!R12</f>
        <v>0.78483838139185125</v>
      </c>
      <c r="S12" s="14">
        <f>Fuel!S12/FandM!S12</f>
        <v>0.79486147986751599</v>
      </c>
      <c r="T12" s="14">
        <f>Fuel!T12/FandM!T12</f>
        <v>0.78856422137699034</v>
      </c>
      <c r="U12" s="14">
        <f>Fuel!U12/FandM!U12</f>
        <v>0.78170192798855476</v>
      </c>
      <c r="V12" s="14">
        <f>Fuel!V12/FandM!V12</f>
        <v>0.83812376676254141</v>
      </c>
      <c r="W12" s="14"/>
      <c r="X12" s="14">
        <f>Fuel!AI12/FandM!AI12</f>
        <v>0.60611571912619489</v>
      </c>
      <c r="Y12" s="14">
        <f>Fuel!AJ12/FandM!AJ12</f>
        <v>0.54817663917067627</v>
      </c>
      <c r="Z12" s="14">
        <f>Fuel!AK12/FandM!AK12</f>
        <v>0.63071608811643853</v>
      </c>
      <c r="AA12" s="14">
        <f>Fuel!AL12/FandM!AL12</f>
        <v>0.64579461658733872</v>
      </c>
      <c r="AB12" s="14">
        <f>Fuel!AM12/FandM!AM12</f>
        <v>0.6126691327794308</v>
      </c>
      <c r="AC12" s="14">
        <f>Fuel!AN12/FandM!AN12</f>
        <v>0.67232750656007501</v>
      </c>
      <c r="AD12" s="14">
        <f>Fuel!AO12/FandM!AO12</f>
        <v>0.65536000368402547</v>
      </c>
      <c r="AE12" s="14">
        <f>Fuel!AP12/FandM!AP12</f>
        <v>0.62084222371444409</v>
      </c>
      <c r="AF12" s="14">
        <f>Fuel!AQ12/FandM!AQ12</f>
        <v>0.61834127383172255</v>
      </c>
      <c r="AG12" s="14">
        <f>Fuel!AR12/FandM!AR12</f>
        <v>0.69301850912190055</v>
      </c>
    </row>
    <row r="14" spans="1:33" x14ac:dyDescent="0.25">
      <c r="A14" s="53" t="s">
        <v>76</v>
      </c>
    </row>
    <row r="15" spans="1:33" x14ac:dyDescent="0.25">
      <c r="B15" s="6" t="s">
        <v>63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 t="s">
        <v>64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 t="s">
        <v>4</v>
      </c>
      <c r="Y15" s="6"/>
      <c r="Z15" s="6"/>
      <c r="AA15" s="6"/>
      <c r="AB15" s="6"/>
      <c r="AC15" s="6"/>
      <c r="AD15" s="6"/>
      <c r="AE15" s="6"/>
      <c r="AF15" s="6"/>
      <c r="AG15" s="6"/>
    </row>
    <row r="16" spans="1:33" x14ac:dyDescent="0.25">
      <c r="B16" s="6">
        <v>2002</v>
      </c>
      <c r="C16" s="6">
        <v>2003</v>
      </c>
      <c r="D16" s="6">
        <v>2004</v>
      </c>
      <c r="E16" s="6">
        <v>2005</v>
      </c>
      <c r="F16" s="6">
        <v>2006</v>
      </c>
      <c r="G16" s="6">
        <v>2007</v>
      </c>
      <c r="H16" s="6">
        <v>2008</v>
      </c>
      <c r="I16" s="6">
        <v>2009</v>
      </c>
      <c r="J16" s="6">
        <v>2010</v>
      </c>
      <c r="K16" s="6">
        <v>2011</v>
      </c>
      <c r="L16" s="6"/>
      <c r="M16" s="6">
        <v>2002</v>
      </c>
      <c r="N16" s="6">
        <v>2003</v>
      </c>
      <c r="O16" s="6">
        <v>2004</v>
      </c>
      <c r="P16" s="6">
        <v>2005</v>
      </c>
      <c r="Q16" s="6">
        <v>2006</v>
      </c>
      <c r="R16" s="6">
        <v>2007</v>
      </c>
      <c r="S16" s="6">
        <v>2008</v>
      </c>
      <c r="T16" s="6">
        <v>2009</v>
      </c>
      <c r="U16" s="6">
        <v>2010</v>
      </c>
      <c r="V16" s="6">
        <v>2011</v>
      </c>
      <c r="W16" s="6"/>
      <c r="X16" s="6">
        <v>2002</v>
      </c>
      <c r="Y16" s="6">
        <v>2003</v>
      </c>
      <c r="Z16" s="6">
        <v>2004</v>
      </c>
      <c r="AA16" s="6">
        <v>2005</v>
      </c>
      <c r="AB16" s="6">
        <v>2006</v>
      </c>
      <c r="AC16" s="6">
        <v>2007</v>
      </c>
      <c r="AD16" s="6">
        <v>2008</v>
      </c>
      <c r="AE16" s="6">
        <v>2009</v>
      </c>
      <c r="AF16" s="6">
        <v>2010</v>
      </c>
      <c r="AG16" s="6">
        <v>2011</v>
      </c>
    </row>
    <row r="17" spans="1:33" x14ac:dyDescent="0.25">
      <c r="A17" s="6" t="s">
        <v>5</v>
      </c>
      <c r="B17" s="14">
        <f>Food!B4/Agri!B4</f>
        <v>0.81283952983271845</v>
      </c>
      <c r="C17" s="14">
        <f>Food!C4/Agri!C4</f>
        <v>0.80803177370934309</v>
      </c>
      <c r="D17" s="14">
        <f>Food!D4/Agri!D4</f>
        <v>0.8119266321017844</v>
      </c>
      <c r="E17" s="14">
        <f>Food!E4/Agri!E4</f>
        <v>0.80787227726698774</v>
      </c>
      <c r="F17" s="14">
        <f>Food!F4/Agri!F4</f>
        <v>0.81670640754013202</v>
      </c>
      <c r="G17" s="14">
        <f>Food!G4/Agri!G4</f>
        <v>0.83819499566705136</v>
      </c>
      <c r="H17" s="14">
        <f>Food!H4/Agri!H4</f>
        <v>0.85619195687086957</v>
      </c>
      <c r="I17" s="14">
        <f>Food!I4/Agri!I4</f>
        <v>0.83121986383915858</v>
      </c>
      <c r="J17" s="14">
        <f>Food!J4/Agri!J4</f>
        <v>0.82158161962590293</v>
      </c>
      <c r="K17" s="14">
        <f>Food!K4/Agri!K4</f>
        <v>0.8235697647026492</v>
      </c>
      <c r="L17" s="14"/>
      <c r="M17" s="14">
        <f>Food!M4/Agri!M4</f>
        <v>0.80225240723776015</v>
      </c>
      <c r="N17" s="14">
        <f>Food!N4/Agri!N4</f>
        <v>0.79601177835634929</v>
      </c>
      <c r="O17" s="14">
        <f>Food!O4/Agri!O4</f>
        <v>0.79943283312899049</v>
      </c>
      <c r="P17" s="14">
        <f>Food!P4/Agri!P4</f>
        <v>0.79871426599599638</v>
      </c>
      <c r="Q17" s="14">
        <f>Food!Q4/Agri!Q4</f>
        <v>0.80947291721290104</v>
      </c>
      <c r="R17" s="14">
        <f>Food!R4/Agri!R4</f>
        <v>0.82896087525114648</v>
      </c>
      <c r="S17" s="14">
        <f>Food!S4/Agri!S4</f>
        <v>0.84955759867333591</v>
      </c>
      <c r="T17" s="14">
        <f>Food!T4/Agri!T4</f>
        <v>0.82165983298288015</v>
      </c>
      <c r="U17" s="14">
        <f>Food!U4/Agri!U4</f>
        <v>0.81308500654453741</v>
      </c>
      <c r="V17" s="14">
        <f>Food!V4/Agri!V4</f>
        <v>0.83178518664042844</v>
      </c>
      <c r="X17" s="14">
        <f>Food!AI4/Agri!AI4</f>
        <v>0.80737740985305573</v>
      </c>
      <c r="Y17" s="14">
        <f>Food!AJ4/Agri!AJ4</f>
        <v>0.80182810958580586</v>
      </c>
      <c r="Z17" s="14">
        <f>Food!AK4/Agri!AK4</f>
        <v>0.80553025133986245</v>
      </c>
      <c r="AA17" s="14">
        <f>Food!AL4/Agri!AL4</f>
        <v>0.80319560745593355</v>
      </c>
      <c r="AB17" s="14">
        <f>Food!AM4/Agri!AM4</f>
        <v>0.81301511687396566</v>
      </c>
      <c r="AC17" s="14">
        <f>Food!AN4/Agri!AN4</f>
        <v>0.83349402091999147</v>
      </c>
      <c r="AD17" s="14">
        <f>Food!AO4/Agri!AO4</f>
        <v>0.85284621982360354</v>
      </c>
      <c r="AE17" s="14">
        <f>Food!AP4/Agri!AP4</f>
        <v>0.826400020924419</v>
      </c>
      <c r="AF17" s="14">
        <f>Food!AQ4/Agri!AQ4</f>
        <v>0.8172998203414753</v>
      </c>
      <c r="AG17" s="14">
        <f>Food!AR4/Agri!AR4</f>
        <v>0.82771273405015833</v>
      </c>
    </row>
    <row r="18" spans="1:33" x14ac:dyDescent="0.25">
      <c r="A18" s="6" t="s">
        <v>6</v>
      </c>
      <c r="B18" s="14">
        <f>Food!B5/Agri!B5</f>
        <v>0.7847195612567438</v>
      </c>
      <c r="C18" s="14">
        <f>Food!C5/Agri!C5</f>
        <v>0.76597206805197937</v>
      </c>
      <c r="D18" s="14">
        <f>Food!D5/Agri!D5</f>
        <v>0.77080094710197544</v>
      </c>
      <c r="E18" s="14">
        <f>Food!E5/Agri!E5</f>
        <v>0.77408235402455372</v>
      </c>
      <c r="F18" s="14">
        <f>Food!F5/Agri!F5</f>
        <v>0.78287883979996542</v>
      </c>
      <c r="G18" s="14">
        <f>Food!G5/Agri!G5</f>
        <v>0.79545171960621275</v>
      </c>
      <c r="H18" s="14">
        <f>Food!H5/Agri!H5</f>
        <v>0.83887460764505239</v>
      </c>
      <c r="I18" s="14">
        <f>Food!I5/Agri!I5</f>
        <v>0.80909174896330949</v>
      </c>
      <c r="J18" s="14">
        <f>Food!J5/Agri!J5</f>
        <v>0.80352235448168874</v>
      </c>
      <c r="K18" s="14">
        <f>Food!K5/Agri!K5</f>
        <v>0.79395196316145322</v>
      </c>
      <c r="L18" s="14"/>
      <c r="M18" s="14">
        <f>Food!M5/Agri!M5</f>
        <v>0.87892728299116429</v>
      </c>
      <c r="N18" s="14">
        <f>Food!N5/Agri!N5</f>
        <v>0.87893835402803921</v>
      </c>
      <c r="O18" s="14">
        <f>Food!O5/Agri!O5</f>
        <v>0.88734183340335404</v>
      </c>
      <c r="P18" s="14">
        <f>Food!P5/Agri!P5</f>
        <v>0.88771155309560001</v>
      </c>
      <c r="Q18" s="14">
        <f>Food!Q5/Agri!Q5</f>
        <v>0.88899518204647598</v>
      </c>
      <c r="R18" s="14">
        <f>Food!R5/Agri!R5</f>
        <v>0.9044714534113123</v>
      </c>
      <c r="S18" s="14">
        <f>Food!S5/Agri!S5</f>
        <v>0.90307198630926244</v>
      </c>
      <c r="T18" s="14">
        <f>Food!T5/Agri!T5</f>
        <v>0.90307906068825805</v>
      </c>
      <c r="U18" s="14">
        <f>Food!U5/Agri!U5</f>
        <v>0.91684456244914003</v>
      </c>
      <c r="V18" s="14">
        <f>Food!V5/Agri!V5</f>
        <v>0.91599741795527612</v>
      </c>
      <c r="X18" s="14">
        <f>Food!AI5/Agri!AI5</f>
        <v>0.82745586431198104</v>
      </c>
      <c r="Y18" s="14">
        <f>Food!AJ5/Agri!AJ5</f>
        <v>0.81839794449730563</v>
      </c>
      <c r="Z18" s="14">
        <f>Food!AK5/Agri!AK5</f>
        <v>0.82731643995282844</v>
      </c>
      <c r="AA18" s="14">
        <f>Food!AL5/Agri!AL5</f>
        <v>0.8312193119410517</v>
      </c>
      <c r="AB18" s="14">
        <f>Food!AM5/Agri!AM5</f>
        <v>0.83949814889284924</v>
      </c>
      <c r="AC18" s="14">
        <f>Food!AN5/Agri!AN5</f>
        <v>0.85718596580382467</v>
      </c>
      <c r="AD18" s="14">
        <f>Food!AO5/Agri!AO5</f>
        <v>0.87416730278462684</v>
      </c>
      <c r="AE18" s="14">
        <f>Food!AP5/Agri!AP5</f>
        <v>0.86206407864546786</v>
      </c>
      <c r="AF18" s="14">
        <f>Food!AQ5/Agri!AQ5</f>
        <v>0.87026007917153414</v>
      </c>
      <c r="AG18" s="14">
        <f>Food!AR5/Agri!AR5</f>
        <v>0.86794626489446147</v>
      </c>
    </row>
    <row r="19" spans="1:33" x14ac:dyDescent="0.25">
      <c r="A19" s="6" t="s">
        <v>7</v>
      </c>
      <c r="B19" s="14">
        <f>Food!B6/Agri!B6</f>
        <v>0.81071065951334365</v>
      </c>
      <c r="C19" s="14">
        <f>Food!C6/Agri!C6</f>
        <v>0.79529469307196998</v>
      </c>
      <c r="D19" s="14">
        <f>Food!D6/Agri!D6</f>
        <v>0.79797329442417975</v>
      </c>
      <c r="E19" s="14">
        <f>Food!E6/Agri!E6</f>
        <v>0.80524459342915777</v>
      </c>
      <c r="F19" s="14">
        <f>Food!F6/Agri!F6</f>
        <v>0.82195839038655993</v>
      </c>
      <c r="G19" s="14">
        <f>Food!G6/Agri!G6</f>
        <v>0.82737527941325273</v>
      </c>
      <c r="H19" s="14">
        <f>Food!H6/Agri!H6</f>
        <v>0.86900097980536817</v>
      </c>
      <c r="I19" s="14">
        <f>Food!I6/Agri!I6</f>
        <v>0.83874423132144349</v>
      </c>
      <c r="J19" s="14">
        <f>Food!J6/Agri!J6</f>
        <v>0.82335508922096146</v>
      </c>
      <c r="K19" s="14">
        <f>Food!K6/Agri!K6</f>
        <v>0.81154760007279758</v>
      </c>
      <c r="L19" s="14"/>
      <c r="M19" s="14">
        <f>Food!M6/Agri!M6</f>
        <v>0.87306979889931324</v>
      </c>
      <c r="N19" s="14">
        <f>Food!N6/Agri!N6</f>
        <v>0.87219005437989905</v>
      </c>
      <c r="O19" s="14">
        <f>Food!O6/Agri!O6</f>
        <v>0.87660292654576411</v>
      </c>
      <c r="P19" s="14">
        <f>Food!P6/Agri!P6</f>
        <v>0.88131863853700321</v>
      </c>
      <c r="Q19" s="14">
        <f>Food!Q6/Agri!Q6</f>
        <v>0.88567897526987327</v>
      </c>
      <c r="R19" s="14">
        <f>Food!R6/Agri!R6</f>
        <v>0.89517132352438189</v>
      </c>
      <c r="S19" s="14">
        <f>Food!S6/Agri!S6</f>
        <v>0.89591605768047144</v>
      </c>
      <c r="T19" s="14">
        <f>Food!T6/Agri!T6</f>
        <v>0.90080055875795939</v>
      </c>
      <c r="U19" s="14">
        <f>Food!U6/Agri!U6</f>
        <v>0.91780399089106224</v>
      </c>
      <c r="V19" s="14">
        <f>Food!V6/Agri!V6</f>
        <v>0.91890124691311803</v>
      </c>
      <c r="X19" s="14">
        <f>Food!AI6/Agri!AI6</f>
        <v>0.84158798521954448</v>
      </c>
      <c r="Y19" s="14">
        <f>Food!AJ6/Agri!AJ6</f>
        <v>0.83376699254674547</v>
      </c>
      <c r="Z19" s="14">
        <f>Food!AK6/Agri!AK6</f>
        <v>0.83907985703180976</v>
      </c>
      <c r="AA19" s="14">
        <f>Food!AL6/Agri!AL6</f>
        <v>0.84536919238213004</v>
      </c>
      <c r="AB19" s="14">
        <f>Food!AM6/Agri!AM6</f>
        <v>0.85783704713517805</v>
      </c>
      <c r="AC19" s="14">
        <f>Food!AN6/Agri!AN6</f>
        <v>0.86747591928458245</v>
      </c>
      <c r="AD19" s="14">
        <f>Food!AO6/Agri!AO6</f>
        <v>0.88471969835870801</v>
      </c>
      <c r="AE19" s="14">
        <f>Food!AP6/Agri!AP6</f>
        <v>0.87596706846989847</v>
      </c>
      <c r="AF19" s="14">
        <f>Food!AQ6/Agri!AQ6</f>
        <v>0.88110020288538426</v>
      </c>
      <c r="AG19" s="14">
        <f>Food!AR6/Agri!AR6</f>
        <v>0.88033046279411153</v>
      </c>
    </row>
    <row r="20" spans="1:33" x14ac:dyDescent="0.25">
      <c r="A20" s="6" t="s">
        <v>8</v>
      </c>
      <c r="B20" s="14">
        <f>Food!B7/Agri!B7</f>
        <v>0.81428172459158032</v>
      </c>
      <c r="C20" s="14">
        <f>Food!C7/Agri!C7</f>
        <v>0.80077674186007197</v>
      </c>
      <c r="D20" s="14">
        <f>Food!D7/Agri!D7</f>
        <v>0.797941408166852</v>
      </c>
      <c r="E20" s="14">
        <f>Food!E7/Agri!E7</f>
        <v>0.81182040352228302</v>
      </c>
      <c r="F20" s="14">
        <f>Food!F7/Agri!F7</f>
        <v>0.8245027302094905</v>
      </c>
      <c r="G20" s="14">
        <f>Food!G7/Agri!G7</f>
        <v>0.82182810091574565</v>
      </c>
      <c r="H20" s="14">
        <f>Food!H7/Agri!H7</f>
        <v>0.85120081967289984</v>
      </c>
      <c r="I20" s="14">
        <f>Food!I7/Agri!I7</f>
        <v>0.84489650517620452</v>
      </c>
      <c r="J20" s="14">
        <f>Food!J7/Agri!J7</f>
        <v>0.83657866738119546</v>
      </c>
      <c r="K20" s="14">
        <f>Food!K7/Agri!K7</f>
        <v>0.84123063460629166</v>
      </c>
      <c r="L20" s="14"/>
      <c r="M20" s="14">
        <f>Food!M7/Agri!M7</f>
        <v>0.8676086824046263</v>
      </c>
      <c r="N20" s="14">
        <f>Food!N7/Agri!N7</f>
        <v>0.87893406237048177</v>
      </c>
      <c r="O20" s="14">
        <f>Food!O7/Agri!O7</f>
        <v>0.87624949874418445</v>
      </c>
      <c r="P20" s="14">
        <f>Food!P7/Agri!P7</f>
        <v>0.8742765267339172</v>
      </c>
      <c r="Q20" s="14">
        <f>Food!Q7/Agri!Q7</f>
        <v>0.87751662637791783</v>
      </c>
      <c r="R20" s="14">
        <f>Food!R7/Agri!R7</f>
        <v>0.88925770176325447</v>
      </c>
      <c r="S20" s="14">
        <f>Food!S7/Agri!S7</f>
        <v>0.88805316356676767</v>
      </c>
      <c r="T20" s="14">
        <f>Food!T7/Agri!T7</f>
        <v>0.89407654304199158</v>
      </c>
      <c r="U20" s="14">
        <f>Food!U7/Agri!U7</f>
        <v>0.91692687978534138</v>
      </c>
      <c r="V20" s="14">
        <f>Food!V7/Agri!V7</f>
        <v>0.90857407028856696</v>
      </c>
      <c r="X20" s="14">
        <f>Food!AI7/Agri!AI7</f>
        <v>0.84128050022949585</v>
      </c>
      <c r="Y20" s="14">
        <f>Food!AJ7/Agri!AJ7</f>
        <v>0.84029657551637638</v>
      </c>
      <c r="Z20" s="14">
        <f>Food!AK7/Agri!AK7</f>
        <v>0.83838946467291098</v>
      </c>
      <c r="AA20" s="14">
        <f>Food!AL7/Agri!AL7</f>
        <v>0.84593351295854147</v>
      </c>
      <c r="AB20" s="14">
        <f>Food!AM7/Agri!AM7</f>
        <v>0.85470285915482391</v>
      </c>
      <c r="AC20" s="14">
        <f>Food!AN7/Agri!AN7</f>
        <v>0.86313877733746369</v>
      </c>
      <c r="AD20" s="14">
        <f>Food!AO7/Agri!AO7</f>
        <v>0.87357180661684797</v>
      </c>
      <c r="AE20" s="14">
        <f>Food!AP7/Agri!AP7</f>
        <v>0.87640937137834818</v>
      </c>
      <c r="AF20" s="14">
        <f>Food!AQ7/Agri!AQ7</f>
        <v>0.88827875531529932</v>
      </c>
      <c r="AG20" s="14">
        <f>Food!AR7/Agri!AR7</f>
        <v>0.88529458640231373</v>
      </c>
    </row>
    <row r="21" spans="1:33" x14ac:dyDescent="0.25">
      <c r="A21" s="6" t="s">
        <v>9</v>
      </c>
      <c r="B21" s="14">
        <f>Food!B8/Agri!B8</f>
        <v>0.78434206353674829</v>
      </c>
      <c r="C21" s="14">
        <f>Food!C8/Agri!C8</f>
        <v>0.75736689771505006</v>
      </c>
      <c r="D21" s="14">
        <f>Food!D8/Agri!D8</f>
        <v>0.75989492066569864</v>
      </c>
      <c r="E21" s="14">
        <f>Food!E8/Agri!E8</f>
        <v>0.75331491857706701</v>
      </c>
      <c r="F21" s="14">
        <f>Food!F8/Agri!F8</f>
        <v>0.76962581063592528</v>
      </c>
      <c r="G21" s="14">
        <f>Food!G8/Agri!G8</f>
        <v>0.77234351849931537</v>
      </c>
      <c r="H21" s="14">
        <f>Food!H8/Agri!H8</f>
        <v>0.78920742152337364</v>
      </c>
      <c r="I21" s="14">
        <f>Food!I8/Agri!I8</f>
        <v>0.79640472744263879</v>
      </c>
      <c r="J21" s="14">
        <f>Food!J8/Agri!J8</f>
        <v>0.80572710598219544</v>
      </c>
      <c r="K21" s="14">
        <f>Food!K8/Agri!K8</f>
        <v>0.79552483998512991</v>
      </c>
      <c r="L21" s="14"/>
      <c r="M21" s="14">
        <f>Food!M8/Agri!M8</f>
        <v>0.82500341859203508</v>
      </c>
      <c r="N21" s="14">
        <f>Food!N8/Agri!N8</f>
        <v>0.85387997538347737</v>
      </c>
      <c r="O21" s="14">
        <f>Food!O8/Agri!O8</f>
        <v>0.8459986590101356</v>
      </c>
      <c r="P21" s="14">
        <f>Food!P8/Agri!P8</f>
        <v>0.88492925479225093</v>
      </c>
      <c r="Q21" s="14">
        <f>Food!Q8/Agri!Q8</f>
        <v>0.87710145594519873</v>
      </c>
      <c r="R21" s="14">
        <f>Food!R8/Agri!R8</f>
        <v>0.87576846277176379</v>
      </c>
      <c r="S21" s="14">
        <f>Food!S8/Agri!S8</f>
        <v>0.88754786347180492</v>
      </c>
      <c r="T21" s="14">
        <f>Food!T8/Agri!T8</f>
        <v>0.87443433214567767</v>
      </c>
      <c r="U21" s="14">
        <f>Food!U8/Agri!U8</f>
        <v>0.89289798218523486</v>
      </c>
      <c r="V21" s="14">
        <f>Food!V8/Agri!V8</f>
        <v>0.88553234681555482</v>
      </c>
      <c r="X21" s="14">
        <f>Food!AI8/Agri!AI8</f>
        <v>0.79512173016847532</v>
      </c>
      <c r="Y21" s="14">
        <f>Food!AJ8/Agri!AJ8</f>
        <v>0.78620058023874595</v>
      </c>
      <c r="Z21" s="14">
        <f>Food!AK8/Agri!AK8</f>
        <v>0.78306385215691654</v>
      </c>
      <c r="AA21" s="14">
        <f>Food!AL8/Agri!AL8</f>
        <v>0.79826962332158258</v>
      </c>
      <c r="AB21" s="14">
        <f>Food!AM8/Agri!AM8</f>
        <v>0.8056820401250584</v>
      </c>
      <c r="AC21" s="14">
        <f>Food!AN8/Agri!AN8</f>
        <v>0.80562705101873289</v>
      </c>
      <c r="AD21" s="14">
        <f>Food!AO8/Agri!AO8</f>
        <v>0.824265403802801</v>
      </c>
      <c r="AE21" s="14">
        <f>Food!AP8/Agri!AP8</f>
        <v>0.82418520454452804</v>
      </c>
      <c r="AF21" s="14">
        <f>Food!AQ8/Agri!AQ8</f>
        <v>0.83863917553224621</v>
      </c>
      <c r="AG21" s="14">
        <f>Food!AR8/Agri!AR8</f>
        <v>0.83005068552866468</v>
      </c>
    </row>
    <row r="22" spans="1:33" x14ac:dyDescent="0.25">
      <c r="A22" s="6" t="s">
        <v>10</v>
      </c>
      <c r="B22" s="14">
        <f>Food!B9/Agri!B9</f>
        <v>0.31223584108937141</v>
      </c>
      <c r="C22" s="14">
        <f>Food!C9/Agri!C9</f>
        <v>0.26846889672024082</v>
      </c>
      <c r="D22" s="14">
        <f>Food!D9/Agri!D9</f>
        <v>0.31746440342054327</v>
      </c>
      <c r="E22" s="14">
        <f>Food!E9/Agri!E9</f>
        <v>0.2753799810968835</v>
      </c>
      <c r="F22" s="14">
        <f>Food!F9/Agri!F9</f>
        <v>0.2824045643015175</v>
      </c>
      <c r="G22" s="14">
        <f>Food!G9/Agri!G9</f>
        <v>0.31208872732727422</v>
      </c>
      <c r="H22" s="14">
        <f>Food!H9/Agri!H9</f>
        <v>0.44000314999257789</v>
      </c>
      <c r="I22" s="14">
        <f>Food!I9/Agri!I9</f>
        <v>0.37832472207526957</v>
      </c>
      <c r="J22" s="14">
        <f>Food!J9/Agri!J9</f>
        <v>0.3724647043640319</v>
      </c>
      <c r="K22" s="14">
        <f>Food!K9/Agri!K9</f>
        <v>0.32776770118431547</v>
      </c>
      <c r="L22" s="14"/>
      <c r="M22" s="14">
        <f>Food!M9/Agri!M9</f>
        <v>0.93684671692805199</v>
      </c>
      <c r="N22" s="14">
        <f>Food!N9/Agri!N9</f>
        <v>0.92120577396499315</v>
      </c>
      <c r="O22" s="14">
        <f>Food!O9/Agri!O9</f>
        <v>0.92332596696905289</v>
      </c>
      <c r="P22" s="14">
        <f>Food!P9/Agri!P9</f>
        <v>0.93257164415099414</v>
      </c>
      <c r="Q22" s="14">
        <f>Food!Q9/Agri!Q9</f>
        <v>0.9350434891406274</v>
      </c>
      <c r="R22" s="14">
        <f>Food!R9/Agri!R9</f>
        <v>0.93864976992300042</v>
      </c>
      <c r="S22" s="14">
        <f>Food!S9/Agri!S9</f>
        <v>0.92877486119960073</v>
      </c>
      <c r="T22" s="14">
        <f>Food!T9/Agri!T9</f>
        <v>0.93075736309988322</v>
      </c>
      <c r="U22" s="14">
        <f>Food!U9/Agri!U9</f>
        <v>0.93797384549023655</v>
      </c>
      <c r="V22" s="14">
        <f>Food!V9/Agri!V9</f>
        <v>0.94036300873919254</v>
      </c>
      <c r="X22" s="14">
        <f>Food!AI9/Agri!AI9</f>
        <v>0.61950660277676939</v>
      </c>
      <c r="Y22" s="14">
        <f>Food!AJ9/Agri!AJ9</f>
        <v>0.59214032761432311</v>
      </c>
      <c r="Z22" s="14">
        <f>Food!AK9/Agri!AK9</f>
        <v>0.6197159940224517</v>
      </c>
      <c r="AA22" s="14">
        <f>Food!AL9/Agri!AL9</f>
        <v>0.62512083905391724</v>
      </c>
      <c r="AB22" s="14">
        <f>Food!AM9/Agri!AM9</f>
        <v>0.64038900112902009</v>
      </c>
      <c r="AC22" s="14">
        <f>Food!AN9/Agri!AN9</f>
        <v>0.69537984163806665</v>
      </c>
      <c r="AD22" s="14">
        <f>Food!AO9/Agri!AO9</f>
        <v>0.7495590163993181</v>
      </c>
      <c r="AE22" s="14">
        <f>Food!AP9/Agri!AP9</f>
        <v>0.72865660088435313</v>
      </c>
      <c r="AF22" s="14">
        <f>Food!AQ9/Agri!AQ9</f>
        <v>0.7641768448694003</v>
      </c>
      <c r="AG22" s="14">
        <f>Food!AR9/Agri!AR9</f>
        <v>0.76208166960278911</v>
      </c>
    </row>
    <row r="23" spans="1:33" x14ac:dyDescent="0.25">
      <c r="A23" s="6" t="s">
        <v>11</v>
      </c>
      <c r="B23" s="14">
        <f>Food!B10/Agri!B10</f>
        <v>0.80889527698443164</v>
      </c>
      <c r="C23" s="14">
        <f>Food!C10/Agri!C10</f>
        <v>0.76116292590907475</v>
      </c>
      <c r="D23" s="14">
        <f>Food!D10/Agri!D10</f>
        <v>0.76779220741849319</v>
      </c>
      <c r="E23" s="14">
        <f>Food!E10/Agri!E10</f>
        <v>0.76058530744177844</v>
      </c>
      <c r="F23" s="14">
        <f>Food!F10/Agri!F10</f>
        <v>0.77442856019924655</v>
      </c>
      <c r="G23" s="14">
        <f>Food!G10/Agri!G10</f>
        <v>0.79263136238307719</v>
      </c>
      <c r="H23" s="14">
        <f>Food!H10/Agri!H10</f>
        <v>0.8540598403965588</v>
      </c>
      <c r="I23" s="14">
        <f>Food!I10/Agri!I10</f>
        <v>0.81109496646936907</v>
      </c>
      <c r="J23" s="14">
        <f>Food!J10/Agri!J10</f>
        <v>0.79306999932003575</v>
      </c>
      <c r="K23" s="14">
        <f>Food!K10/Agri!K10</f>
        <v>0.76610654014746704</v>
      </c>
      <c r="L23" s="14"/>
      <c r="M23" s="14">
        <f>Food!M10/Agri!M10</f>
        <v>0.90703177013983416</v>
      </c>
      <c r="N23" s="14">
        <f>Food!N10/Agri!N10</f>
        <v>0.90394413558687892</v>
      </c>
      <c r="O23" s="14">
        <f>Food!O10/Agri!O10</f>
        <v>0.9201437426146204</v>
      </c>
      <c r="P23" s="14">
        <f>Food!P10/Agri!P10</f>
        <v>0.94292344637923531</v>
      </c>
      <c r="Q23" s="14">
        <f>Food!Q10/Agri!Q10</f>
        <v>0.93983668428887335</v>
      </c>
      <c r="R23" s="14">
        <f>Food!R10/Agri!R10</f>
        <v>0.93605442956094054</v>
      </c>
      <c r="S23" s="14">
        <f>Food!S10/Agri!S10</f>
        <v>0.9440963409404981</v>
      </c>
      <c r="T23" s="14">
        <f>Food!T10/Agri!T10</f>
        <v>0.94230892339853745</v>
      </c>
      <c r="U23" s="14">
        <f>Food!U10/Agri!U10</f>
        <v>0.94135631272591591</v>
      </c>
      <c r="V23" s="14">
        <f>Food!V10/Agri!V10</f>
        <v>0.94742397417346202</v>
      </c>
      <c r="X23" s="14">
        <f>Food!AI10/Agri!AI10</f>
        <v>0.84946174976755506</v>
      </c>
      <c r="Y23" s="14">
        <f>Food!AJ10/Agri!AJ10</f>
        <v>0.82225582495996041</v>
      </c>
      <c r="Z23" s="14">
        <f>Food!AK10/Agri!AK10</f>
        <v>0.83888640145891913</v>
      </c>
      <c r="AA23" s="14">
        <f>Food!AL10/Agri!AL10</f>
        <v>0.84421479407840339</v>
      </c>
      <c r="AB23" s="14">
        <f>Food!AM10/Agri!AM10</f>
        <v>0.85517640188189392</v>
      </c>
      <c r="AC23" s="14">
        <f>Food!AN10/Agri!AN10</f>
        <v>0.86691370123545652</v>
      </c>
      <c r="AD23" s="14">
        <f>Food!AO10/Agri!AO10</f>
        <v>0.89994361668576839</v>
      </c>
      <c r="AE23" s="14">
        <f>Food!AP10/Agri!AP10</f>
        <v>0.87585400330670349</v>
      </c>
      <c r="AF23" s="14">
        <f>Food!AQ10/Agri!AQ10</f>
        <v>0.86658327056126594</v>
      </c>
      <c r="AG23" s="14">
        <f>Food!AR10/Agri!AR10</f>
        <v>0.86417889383873769</v>
      </c>
    </row>
    <row r="24" spans="1:33" x14ac:dyDescent="0.25">
      <c r="A24" t="s">
        <v>12</v>
      </c>
      <c r="B24" s="14">
        <f>Food!B11/Agri!B11</f>
        <v>0.7646972996599577</v>
      </c>
      <c r="C24" s="14">
        <f>Food!C11/Agri!C11</f>
        <v>0.75845672228097072</v>
      </c>
      <c r="D24" s="14">
        <f>Food!D11/Agri!D11</f>
        <v>0.75745220263615443</v>
      </c>
      <c r="E24" s="14">
        <f>Food!E11/Agri!E11</f>
        <v>0.774514895551496</v>
      </c>
      <c r="F24" s="14">
        <f>Food!F11/Agri!F11</f>
        <v>0.76678816297156349</v>
      </c>
      <c r="G24" s="14">
        <f>Food!G11/Agri!G11</f>
        <v>0.77238022918121185</v>
      </c>
      <c r="H24" s="14">
        <f>Food!H11/Agri!H11</f>
        <v>0.78535101769765292</v>
      </c>
      <c r="I24" s="14">
        <f>Food!I11/Agri!I11</f>
        <v>0.80211374538778801</v>
      </c>
      <c r="J24" s="14">
        <f>Food!J11/Agri!J11</f>
        <v>0.80254700251315636</v>
      </c>
      <c r="K24" s="14">
        <f>Food!K11/Agri!K11</f>
        <v>0.80311350809431292</v>
      </c>
      <c r="L24" s="14"/>
      <c r="M24" s="14">
        <f>Food!M11/Agri!M11</f>
        <v>0.8467075492574524</v>
      </c>
      <c r="N24" s="14">
        <f>Food!N11/Agri!N11</f>
        <v>0.88880630803598404</v>
      </c>
      <c r="O24" s="14">
        <f>Food!O11/Agri!O11</f>
        <v>0.87568250933537151</v>
      </c>
      <c r="P24" s="14">
        <f>Food!P11/Agri!P11</f>
        <v>0.88144843664737094</v>
      </c>
      <c r="Q24" s="14">
        <f>Food!Q11/Agri!Q11</f>
        <v>0.87203300621802959</v>
      </c>
      <c r="R24" s="14">
        <f>Food!R11/Agri!R11</f>
        <v>0.91182442568769007</v>
      </c>
      <c r="S24" s="14">
        <f>Food!S11/Agri!S11</f>
        <v>0.92834642886006036</v>
      </c>
      <c r="T24" s="14">
        <f>Food!T11/Agri!T11</f>
        <v>0.93237897588037388</v>
      </c>
      <c r="U24" s="14">
        <f>Food!U11/Agri!U11</f>
        <v>0.94823139371031362</v>
      </c>
      <c r="V24" s="14">
        <f>Food!V11/Agri!V11</f>
        <v>0.94336652025207623</v>
      </c>
      <c r="X24" s="14">
        <f>Food!AI11/Agri!AI11</f>
        <v>0.79479280882118186</v>
      </c>
      <c r="Y24" s="14">
        <f>Food!AJ11/Agri!AJ11</f>
        <v>0.80444638295507653</v>
      </c>
      <c r="Z24" s="14">
        <f>Food!AK11/Agri!AK11</f>
        <v>0.80067216895433868</v>
      </c>
      <c r="AA24" s="14">
        <f>Food!AL11/Agri!AL11</f>
        <v>0.8182588408092305</v>
      </c>
      <c r="AB24" s="14">
        <f>Food!AM11/Agri!AM11</f>
        <v>0.81062638778659324</v>
      </c>
      <c r="AC24" s="14">
        <f>Food!AN11/Agri!AN11</f>
        <v>0.83418669577516791</v>
      </c>
      <c r="AD24" s="14">
        <f>Food!AO11/Agri!AO11</f>
        <v>0.85152297259538567</v>
      </c>
      <c r="AE24" s="14">
        <f>Food!AP11/Agri!AP11</f>
        <v>0.86347048564125417</v>
      </c>
      <c r="AF24" s="14">
        <f>Food!AQ11/Agri!AQ11</f>
        <v>0.87269456026279668</v>
      </c>
      <c r="AG24" s="14">
        <f>Food!AR11/Agri!AR11</f>
        <v>0.86974013558425822</v>
      </c>
    </row>
    <row r="25" spans="1:33" x14ac:dyDescent="0.25">
      <c r="A25" t="s">
        <v>13</v>
      </c>
      <c r="B25" s="14">
        <f>Food!B12/Agri!B12</f>
        <v>0.83279869239559379</v>
      </c>
      <c r="C25" s="14">
        <f>Food!C12/Agri!C12</f>
        <v>0.80951559116548233</v>
      </c>
      <c r="D25" s="14">
        <f>Food!D12/Agri!D12</f>
        <v>0.81066545587811134</v>
      </c>
      <c r="E25" s="14">
        <f>Food!E12/Agri!E12</f>
        <v>0.81746988698327816</v>
      </c>
      <c r="F25" s="14">
        <f>Food!F12/Agri!F12</f>
        <v>0.81941880526526034</v>
      </c>
      <c r="G25" s="14">
        <f>Food!G12/Agri!G12</f>
        <v>0.83059590215112833</v>
      </c>
      <c r="H25" s="14">
        <f>Food!H12/Agri!H12</f>
        <v>0.85680728409801166</v>
      </c>
      <c r="I25" s="14">
        <f>Food!I12/Agri!I12</f>
        <v>0.82525483629899665</v>
      </c>
      <c r="J25" s="14">
        <f>Food!J12/Agri!J12</f>
        <v>0.82453745656337074</v>
      </c>
      <c r="K25" s="14">
        <f>Food!K12/Agri!K12</f>
        <v>0.82394044398291832</v>
      </c>
      <c r="L25" s="14"/>
      <c r="M25" s="14">
        <f>Food!M12/Agri!M12</f>
        <v>0.87368780696076154</v>
      </c>
      <c r="N25" s="14">
        <f>Food!N12/Agri!N12</f>
        <v>0.87591374205140815</v>
      </c>
      <c r="O25" s="14">
        <f>Food!O12/Agri!O12</f>
        <v>0.89035237244016152</v>
      </c>
      <c r="P25" s="14">
        <f>Food!P12/Agri!P12</f>
        <v>0.88303370556084082</v>
      </c>
      <c r="Q25" s="14">
        <f>Food!Q12/Agri!Q12</f>
        <v>0.88833151947298106</v>
      </c>
      <c r="R25" s="14">
        <f>Food!R12/Agri!R12</f>
        <v>0.90897158886217944</v>
      </c>
      <c r="S25" s="14">
        <f>Food!S12/Agri!S12</f>
        <v>0.91544669193927974</v>
      </c>
      <c r="T25" s="14">
        <f>Food!T12/Agri!T12</f>
        <v>0.90739365650697301</v>
      </c>
      <c r="U25" s="14">
        <f>Food!U12/Agri!U12</f>
        <v>0.90429925002290679</v>
      </c>
      <c r="V25" s="14">
        <f>Food!V12/Agri!V12</f>
        <v>0.90622027669544769</v>
      </c>
      <c r="X25" s="14">
        <f>Food!AI12/Agri!AI12</f>
        <v>0.84631279484548438</v>
      </c>
      <c r="Y25" s="14">
        <f>Food!AJ12/Agri!AJ12</f>
        <v>0.83274842660678916</v>
      </c>
      <c r="Z25" s="14">
        <f>Food!AK12/Agri!AK12</f>
        <v>0.84101405449478661</v>
      </c>
      <c r="AA25" s="14">
        <f>Food!AL12/Agri!AL12</f>
        <v>0.84524604500778522</v>
      </c>
      <c r="AB25" s="14">
        <f>Food!AM12/Agri!AM12</f>
        <v>0.84997009554606684</v>
      </c>
      <c r="AC25" s="14">
        <f>Food!AN12/Agri!AN12</f>
        <v>0.86658328852641031</v>
      </c>
      <c r="AD25" s="14">
        <f>Food!AO12/Agri!AO12</f>
        <v>0.88280469063923428</v>
      </c>
      <c r="AE25" s="14">
        <f>Food!AP12/Agri!AP12</f>
        <v>0.86267284323873483</v>
      </c>
      <c r="AF25" s="14">
        <f>Food!AQ12/Agri!AQ12</f>
        <v>0.86343765253878824</v>
      </c>
      <c r="AG25" s="14">
        <f>Food!AR12/Agri!AR12</f>
        <v>0.86533554064932727</v>
      </c>
    </row>
    <row r="26" spans="1:33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33" x14ac:dyDescent="0.25">
      <c r="A27" s="53" t="s">
        <v>77</v>
      </c>
    </row>
    <row r="28" spans="1:33" x14ac:dyDescent="0.25">
      <c r="B28" s="6" t="s">
        <v>63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 t="s">
        <v>64</v>
      </c>
      <c r="N28" s="6"/>
      <c r="O28" s="6"/>
      <c r="P28" s="6"/>
      <c r="Q28" s="6"/>
      <c r="R28" s="6"/>
      <c r="S28" s="6"/>
      <c r="T28" s="6"/>
      <c r="U28" s="6"/>
      <c r="V28" s="6"/>
      <c r="W28" s="6"/>
      <c r="X28" s="6" t="s">
        <v>4</v>
      </c>
      <c r="Y28" s="6"/>
      <c r="Z28" s="6"/>
      <c r="AA28" s="6"/>
      <c r="AB28" s="6"/>
      <c r="AC28" s="6"/>
      <c r="AD28" s="6"/>
      <c r="AE28" s="6"/>
      <c r="AF28" s="6"/>
      <c r="AG28" s="6"/>
    </row>
    <row r="29" spans="1:33" x14ac:dyDescent="0.25">
      <c r="B29" s="6">
        <v>2002</v>
      </c>
      <c r="C29" s="6">
        <v>2003</v>
      </c>
      <c r="D29" s="6">
        <v>2004</v>
      </c>
      <c r="E29" s="6">
        <v>2005</v>
      </c>
      <c r="F29" s="6">
        <v>2006</v>
      </c>
      <c r="G29" s="6">
        <v>2007</v>
      </c>
      <c r="H29" s="6">
        <v>2008</v>
      </c>
      <c r="I29" s="6">
        <v>2009</v>
      </c>
      <c r="J29" s="6">
        <v>2010</v>
      </c>
      <c r="K29" s="6">
        <v>2011</v>
      </c>
      <c r="L29" s="6"/>
      <c r="M29" s="6">
        <v>2002</v>
      </c>
      <c r="N29" s="6">
        <v>2003</v>
      </c>
      <c r="O29" s="6">
        <v>2004</v>
      </c>
      <c r="P29" s="6">
        <v>2005</v>
      </c>
      <c r="Q29" s="6">
        <v>2006</v>
      </c>
      <c r="R29" s="6">
        <v>2007</v>
      </c>
      <c r="S29" s="6">
        <v>2008</v>
      </c>
      <c r="T29" s="6">
        <v>2009</v>
      </c>
      <c r="U29" s="6">
        <v>2010</v>
      </c>
      <c r="V29" s="6">
        <v>2011</v>
      </c>
      <c r="W29" s="6"/>
      <c r="X29" s="6">
        <v>2002</v>
      </c>
      <c r="Y29" s="6">
        <v>2003</v>
      </c>
      <c r="Z29" s="6">
        <v>2004</v>
      </c>
      <c r="AA29" s="6">
        <v>2005</v>
      </c>
      <c r="AB29" s="6">
        <v>2006</v>
      </c>
      <c r="AC29" s="6">
        <v>2007</v>
      </c>
      <c r="AD29" s="6">
        <v>2008</v>
      </c>
      <c r="AE29" s="6">
        <v>2009</v>
      </c>
      <c r="AF29" s="6">
        <v>2010</v>
      </c>
      <c r="AG29" s="6">
        <v>2011</v>
      </c>
    </row>
    <row r="30" spans="1:33" x14ac:dyDescent="0.25">
      <c r="A30" s="6" t="s">
        <v>5</v>
      </c>
      <c r="B30" s="14">
        <f>Mach!B4/Manu!B4</f>
        <v>0.5277244150668301</v>
      </c>
      <c r="C30" s="14">
        <f>Mach!C4/Manu!C4</f>
        <v>0.52567188798969888</v>
      </c>
      <c r="D30" s="14">
        <f>Mach!D4/Manu!D4</f>
        <v>0.52208902046659722</v>
      </c>
      <c r="E30" s="14">
        <f>Mach!E4/Manu!E4</f>
        <v>0.52610593201633438</v>
      </c>
      <c r="F30" s="14">
        <f>Mach!F4/Manu!F4</f>
        <v>0.5194401298380048</v>
      </c>
      <c r="G30" s="14">
        <f>Mach!G4/Manu!G4</f>
        <v>0.51053053834387141</v>
      </c>
      <c r="H30" s="14">
        <f>Mach!H4/Manu!H4</f>
        <v>0.49722986723380036</v>
      </c>
      <c r="I30" s="14">
        <f>Mach!I4/Manu!I4</f>
        <v>0.50543258169626837</v>
      </c>
      <c r="J30" s="14">
        <f>Mach!J4/Manu!J4</f>
        <v>0.49725762174127586</v>
      </c>
      <c r="K30" s="14">
        <f>Mach!K4/Manu!K4</f>
        <v>0.5115746014781859</v>
      </c>
      <c r="L30" s="14"/>
      <c r="M30" s="14">
        <f>Mach!M4/Manu!M4</f>
        <v>0.51903049767064713</v>
      </c>
      <c r="N30" s="14">
        <f>Mach!N4/Manu!N4</f>
        <v>0.52075713974314775</v>
      </c>
      <c r="O30" s="14">
        <f>Mach!O4/Manu!O4</f>
        <v>0.51944568153380644</v>
      </c>
      <c r="P30" s="14">
        <f>Mach!P4/Manu!P4</f>
        <v>0.523389366708918</v>
      </c>
      <c r="Q30" s="14">
        <f>Mach!Q4/Manu!Q4</f>
        <v>0.51626209056656902</v>
      </c>
      <c r="R30" s="14">
        <f>Mach!R4/Manu!R4</f>
        <v>0.50724065605964785</v>
      </c>
      <c r="S30" s="14">
        <f>Mach!S4/Manu!S4</f>
        <v>0.50056356542444247</v>
      </c>
      <c r="T30" s="14">
        <f>Mach!T4/Manu!T4</f>
        <v>0.50978736951971404</v>
      </c>
      <c r="U30" s="14">
        <f>Mach!U4/Manu!U4</f>
        <v>0.50328593867395155</v>
      </c>
      <c r="V30" s="14">
        <f>Mach!V4/Manu!V4</f>
        <v>0.49998022676919068</v>
      </c>
      <c r="X30" s="14">
        <f>Mach!AI4/Manu!AI4</f>
        <v>0.523240219568613</v>
      </c>
      <c r="Y30" s="14">
        <f>Mach!AJ4/Manu!AJ4</f>
        <v>0.52313808386145799</v>
      </c>
      <c r="Z30" s="14">
        <f>Mach!AK4/Manu!AK4</f>
        <v>0.52073120491592151</v>
      </c>
      <c r="AA30" s="14">
        <f>Mach!AL4/Manu!AL4</f>
        <v>0.52471390297310427</v>
      </c>
      <c r="AB30" s="14">
        <f>Mach!AM4/Manu!AM4</f>
        <v>0.51781117101221963</v>
      </c>
      <c r="AC30" s="14">
        <f>Mach!AN4/Manu!AN4</f>
        <v>0.5088472863999175</v>
      </c>
      <c r="AD30" s="14">
        <f>Mach!AO4/Manu!AO4</f>
        <v>0.49894076227132755</v>
      </c>
      <c r="AE30" s="14">
        <f>Mach!AP4/Manu!AP4</f>
        <v>0.50767498154663904</v>
      </c>
      <c r="AF30" s="14">
        <f>Mach!AQ4/Manu!AQ4</f>
        <v>0.50033039330877649</v>
      </c>
      <c r="AG30" s="14">
        <f>Mach!AR4/Manu!AR4</f>
        <v>0.50585471203488719</v>
      </c>
    </row>
    <row r="31" spans="1:33" x14ac:dyDescent="0.25">
      <c r="A31" s="6" t="s">
        <v>6</v>
      </c>
      <c r="B31" s="14">
        <f>Mach!B5/Manu!B5</f>
        <v>0.2546840956666197</v>
      </c>
      <c r="C31" s="14">
        <f>Mach!C5/Manu!C5</f>
        <v>0.25165315427328139</v>
      </c>
      <c r="D31" s="14">
        <f>Mach!D5/Manu!D5</f>
        <v>0.25877485805017525</v>
      </c>
      <c r="E31" s="14">
        <f>Mach!E5/Manu!E5</f>
        <v>0.27870703400574698</v>
      </c>
      <c r="F31" s="14">
        <f>Mach!F5/Manu!F5</f>
        <v>0.29041496065124711</v>
      </c>
      <c r="G31" s="14">
        <f>Mach!G5/Manu!G5</f>
        <v>0.28612745058048727</v>
      </c>
      <c r="H31" s="14">
        <f>Mach!H5/Manu!H5</f>
        <v>0.31739699920902925</v>
      </c>
      <c r="I31" s="14">
        <f>Mach!I5/Manu!I5</f>
        <v>0.30697720553076185</v>
      </c>
      <c r="J31" s="14">
        <f>Mach!J5/Manu!J5</f>
        <v>0.29628296238740776</v>
      </c>
      <c r="K31" s="14">
        <f>Mach!K5/Manu!K5</f>
        <v>0.30204928270647191</v>
      </c>
      <c r="L31" s="14"/>
      <c r="M31" s="14">
        <f>Mach!M5/Manu!M5</f>
        <v>0.50827854976292786</v>
      </c>
      <c r="N31" s="14">
        <f>Mach!N5/Manu!N5</f>
        <v>0.52083368271653452</v>
      </c>
      <c r="O31" s="14">
        <f>Mach!O5/Manu!O5</f>
        <v>0.52976172276830802</v>
      </c>
      <c r="P31" s="14">
        <f>Mach!P5/Manu!P5</f>
        <v>0.52328658371537362</v>
      </c>
      <c r="Q31" s="14">
        <f>Mach!Q5/Manu!Q5</f>
        <v>0.51839876267055829</v>
      </c>
      <c r="R31" s="14">
        <f>Mach!R5/Manu!R5</f>
        <v>0.52631087987219882</v>
      </c>
      <c r="S31" s="14">
        <f>Mach!S5/Manu!S5</f>
        <v>0.5085300246309965</v>
      </c>
      <c r="T31" s="14">
        <f>Mach!T5/Manu!T5</f>
        <v>0.510626209678125</v>
      </c>
      <c r="U31" s="14">
        <f>Mach!U5/Manu!U5</f>
        <v>0.50645629838919759</v>
      </c>
      <c r="V31" s="14">
        <f>Mach!V5/Manu!V5</f>
        <v>0.48535757819991432</v>
      </c>
      <c r="X31" s="14">
        <f>Mach!AI5/Manu!AI5</f>
        <v>0.42754070316794934</v>
      </c>
      <c r="Y31" s="14">
        <f>Mach!AJ5/Manu!AJ5</f>
        <v>0.43701378874206892</v>
      </c>
      <c r="Z31" s="14">
        <f>Mach!AK5/Manu!AK5</f>
        <v>0.45017373869217947</v>
      </c>
      <c r="AA31" s="14">
        <f>Mach!AL5/Manu!AL5</f>
        <v>0.45474786930287164</v>
      </c>
      <c r="AB31" s="14">
        <f>Mach!AM5/Manu!AM5</f>
        <v>0.4558319806686531</v>
      </c>
      <c r="AC31" s="14">
        <f>Mach!AN5/Manu!AN5</f>
        <v>0.46344474731796298</v>
      </c>
      <c r="AD31" s="14">
        <f>Mach!AO5/Manu!AO5</f>
        <v>0.46372560434820853</v>
      </c>
      <c r="AE31" s="14">
        <f>Mach!AP5/Manu!AP5</f>
        <v>0.46026053442732395</v>
      </c>
      <c r="AF31" s="14">
        <f>Mach!AQ5/Manu!AQ5</f>
        <v>0.45423608072479832</v>
      </c>
      <c r="AG31" s="14">
        <f>Mach!AR5/Manu!AR5</f>
        <v>0.44417713262325953</v>
      </c>
    </row>
    <row r="32" spans="1:33" x14ac:dyDescent="0.25">
      <c r="A32" s="6" t="s">
        <v>7</v>
      </c>
      <c r="B32" s="14">
        <f>Mach!B6/Manu!B6</f>
        <v>0.21295776411399381</v>
      </c>
      <c r="C32" s="14">
        <f>Mach!C6/Manu!C6</f>
        <v>0.22691121178454379</v>
      </c>
      <c r="D32" s="14">
        <f>Mach!D6/Manu!D6</f>
        <v>0.2453154073808661</v>
      </c>
      <c r="E32" s="14">
        <f>Mach!E6/Manu!E6</f>
        <v>0.26065153699924359</v>
      </c>
      <c r="F32" s="14">
        <f>Mach!F6/Manu!F6</f>
        <v>0.25669543326019773</v>
      </c>
      <c r="G32" s="14">
        <f>Mach!G6/Manu!G6</f>
        <v>0.23099092642500724</v>
      </c>
      <c r="H32" s="14">
        <f>Mach!H6/Manu!H6</f>
        <v>0.26730739166679102</v>
      </c>
      <c r="I32" s="14">
        <f>Mach!I6/Manu!I6</f>
        <v>0.26679258124385169</v>
      </c>
      <c r="J32" s="14">
        <f>Mach!J6/Manu!J6</f>
        <v>0.27085770186416019</v>
      </c>
      <c r="K32" s="14">
        <f>Mach!K6/Manu!K6</f>
        <v>0.27252675615067101</v>
      </c>
      <c r="L32" s="14"/>
      <c r="M32" s="14">
        <f>Mach!M6/Manu!M6</f>
        <v>0.47421662203423409</v>
      </c>
      <c r="N32" s="14">
        <f>Mach!N6/Manu!N6</f>
        <v>0.48275948541835051</v>
      </c>
      <c r="O32" s="14">
        <f>Mach!O6/Manu!O6</f>
        <v>0.483445290643577</v>
      </c>
      <c r="P32" s="14">
        <f>Mach!P6/Manu!P6</f>
        <v>0.4991256410276973</v>
      </c>
      <c r="Q32" s="14">
        <f>Mach!Q6/Manu!Q6</f>
        <v>0.49432125154394085</v>
      </c>
      <c r="R32" s="14">
        <f>Mach!R6/Manu!R6</f>
        <v>0.51157188341353177</v>
      </c>
      <c r="S32" s="14">
        <f>Mach!S6/Manu!S6</f>
        <v>0.50362507709758597</v>
      </c>
      <c r="T32" s="14">
        <f>Mach!T6/Manu!T6</f>
        <v>0.50410840572993199</v>
      </c>
      <c r="U32" s="14">
        <f>Mach!U6/Manu!U6</f>
        <v>0.49742414660598605</v>
      </c>
      <c r="V32" s="14">
        <f>Mach!V6/Manu!V6</f>
        <v>0.46065960083683982</v>
      </c>
      <c r="X32" s="14">
        <f>Mach!AI6/Manu!AI6</f>
        <v>0.4054818292839959</v>
      </c>
      <c r="Y32" s="14">
        <f>Mach!AJ6/Manu!AJ6</f>
        <v>0.41519781260472305</v>
      </c>
      <c r="Z32" s="14">
        <f>Mach!AK6/Manu!AK6</f>
        <v>0.42460917980157281</v>
      </c>
      <c r="AA32" s="14">
        <f>Mach!AL6/Manu!AL6</f>
        <v>0.44104967018264662</v>
      </c>
      <c r="AB32" s="14">
        <f>Mach!AM6/Manu!AM6</f>
        <v>0.43784205897187173</v>
      </c>
      <c r="AC32" s="14">
        <f>Mach!AN6/Manu!AN6</f>
        <v>0.44824855426927945</v>
      </c>
      <c r="AD32" s="14">
        <f>Mach!AO6/Manu!AO6</f>
        <v>0.45693014610369698</v>
      </c>
      <c r="AE32" s="14">
        <f>Mach!AP6/Manu!AP6</f>
        <v>0.4543491540123219</v>
      </c>
      <c r="AF32" s="14">
        <f>Mach!AQ6/Manu!AQ6</f>
        <v>0.44919137750987653</v>
      </c>
      <c r="AG32" s="14">
        <f>Mach!AR6/Manu!AR6</f>
        <v>0.42327502260380961</v>
      </c>
    </row>
    <row r="33" spans="1:33" x14ac:dyDescent="0.25">
      <c r="A33" s="6" t="s">
        <v>8</v>
      </c>
      <c r="B33" s="14">
        <f>Mach!B7/Manu!B7</f>
        <v>8.7658634003282609E-2</v>
      </c>
      <c r="C33" s="14">
        <f>Mach!C7/Manu!C7</f>
        <v>8.9508038574650256E-2</v>
      </c>
      <c r="D33" s="14">
        <f>Mach!D7/Manu!D7</f>
        <v>0.10635305874672824</v>
      </c>
      <c r="E33" s="14">
        <f>Mach!E7/Manu!E7</f>
        <v>0.12215701629332844</v>
      </c>
      <c r="F33" s="14">
        <f>Mach!F7/Manu!F7</f>
        <v>0.12371138797453039</v>
      </c>
      <c r="G33" s="14">
        <f>Mach!G7/Manu!G7</f>
        <v>0.14807845902735595</v>
      </c>
      <c r="H33" s="14">
        <f>Mach!H7/Manu!H7</f>
        <v>0.13988658141892926</v>
      </c>
      <c r="I33" s="14">
        <f>Mach!I7/Manu!I7</f>
        <v>0.12884970190451556</v>
      </c>
      <c r="J33" s="14">
        <f>Mach!J7/Manu!J7</f>
        <v>0.1098771091112923</v>
      </c>
      <c r="K33" s="14">
        <f>Mach!K7/Manu!K7</f>
        <v>0.11668679353845518</v>
      </c>
      <c r="L33" s="14"/>
      <c r="M33" s="14">
        <f>Mach!M7/Manu!M7</f>
        <v>0.4736594467382132</v>
      </c>
      <c r="N33" s="14">
        <f>Mach!N7/Manu!N7</f>
        <v>0.48218324680966346</v>
      </c>
      <c r="O33" s="14">
        <f>Mach!O7/Manu!O7</f>
        <v>0.48106548837005175</v>
      </c>
      <c r="P33" s="14">
        <f>Mach!P7/Manu!P7</f>
        <v>0.48733620290460566</v>
      </c>
      <c r="Q33" s="14">
        <f>Mach!Q7/Manu!Q7</f>
        <v>0.48189190014196742</v>
      </c>
      <c r="R33" s="14">
        <f>Mach!R7/Manu!R7</f>
        <v>0.48951378419397784</v>
      </c>
      <c r="S33" s="14">
        <f>Mach!S7/Manu!S7</f>
        <v>0.47136778541682062</v>
      </c>
      <c r="T33" s="14">
        <f>Mach!T7/Manu!T7</f>
        <v>0.47033246024138231</v>
      </c>
      <c r="U33" s="14">
        <f>Mach!U7/Manu!U7</f>
        <v>0.44132326919514353</v>
      </c>
      <c r="V33" s="14">
        <f>Mach!V7/Manu!V7</f>
        <v>0.43066439106582605</v>
      </c>
      <c r="X33" s="14">
        <f>Mach!AI7/Manu!AI7</f>
        <v>0.37917310870840715</v>
      </c>
      <c r="Y33" s="14">
        <f>Mach!AJ7/Manu!AJ7</f>
        <v>0.38745343770361046</v>
      </c>
      <c r="Z33" s="14">
        <f>Mach!AK7/Manu!AK7</f>
        <v>0.39741437341515184</v>
      </c>
      <c r="AA33" s="14">
        <f>Mach!AL7/Manu!AL7</f>
        <v>0.40512336287610878</v>
      </c>
      <c r="AB33" s="14">
        <f>Mach!AM7/Manu!AM7</f>
        <v>0.40514601607876288</v>
      </c>
      <c r="AC33" s="14">
        <f>Mach!AN7/Manu!AN7</f>
        <v>0.42131184677312056</v>
      </c>
      <c r="AD33" s="14">
        <f>Mach!AO7/Manu!AO7</f>
        <v>0.41693817199789424</v>
      </c>
      <c r="AE33" s="14">
        <f>Mach!AP7/Manu!AP7</f>
        <v>0.4089341665153407</v>
      </c>
      <c r="AF33" s="14">
        <f>Mach!AQ7/Manu!AQ7</f>
        <v>0.37576557160513591</v>
      </c>
      <c r="AG33" s="14">
        <f>Mach!AR7/Manu!AR7</f>
        <v>0.37829316883190278</v>
      </c>
    </row>
    <row r="34" spans="1:33" x14ac:dyDescent="0.25">
      <c r="A34" s="6" t="s">
        <v>9</v>
      </c>
      <c r="B34" s="14">
        <f>Mach!B8/Manu!B8</f>
        <v>0.1376694229464914</v>
      </c>
      <c r="C34" s="14">
        <f>Mach!C8/Manu!C8</f>
        <v>0.11951032395726341</v>
      </c>
      <c r="D34" s="14">
        <f>Mach!D8/Manu!D8</f>
        <v>0.11444749902570497</v>
      </c>
      <c r="E34" s="14">
        <f>Mach!E8/Manu!E8</f>
        <v>0.10736426788129065</v>
      </c>
      <c r="F34" s="14">
        <f>Mach!F8/Manu!F8</f>
        <v>0.13572603679489134</v>
      </c>
      <c r="G34" s="14">
        <f>Mach!G8/Manu!G8</f>
        <v>0.22840249222828249</v>
      </c>
      <c r="H34" s="14">
        <f>Mach!H8/Manu!H8</f>
        <v>0.20122357807635741</v>
      </c>
      <c r="I34" s="14">
        <f>Mach!I8/Manu!I8</f>
        <v>0.1653475559690607</v>
      </c>
      <c r="J34" s="14">
        <f>Mach!J8/Manu!J8</f>
        <v>0.14182388934737947</v>
      </c>
      <c r="K34" s="14">
        <f>Mach!K8/Manu!K8</f>
        <v>0.2217012672152707</v>
      </c>
      <c r="L34" s="14"/>
      <c r="M34" s="14">
        <f>Mach!M8/Manu!M8</f>
        <v>0.39786827128697727</v>
      </c>
      <c r="N34" s="14">
        <f>Mach!N8/Manu!N8</f>
        <v>0.42322815752029747</v>
      </c>
      <c r="O34" s="14">
        <f>Mach!O8/Manu!O8</f>
        <v>0.43101125138636581</v>
      </c>
      <c r="P34" s="14">
        <f>Mach!P8/Manu!P8</f>
        <v>0.43075785234797193</v>
      </c>
      <c r="Q34" s="14">
        <f>Mach!Q8/Manu!Q8</f>
        <v>0.45485536002563431</v>
      </c>
      <c r="R34" s="14">
        <f>Mach!R8/Manu!R8</f>
        <v>0.44554709788541758</v>
      </c>
      <c r="S34" s="14">
        <f>Mach!S8/Manu!S8</f>
        <v>0.43027679909052313</v>
      </c>
      <c r="T34" s="14">
        <f>Mach!T8/Manu!T8</f>
        <v>0.40543786831559314</v>
      </c>
      <c r="U34" s="14">
        <f>Mach!U8/Manu!U8</f>
        <v>0.42742540556716063</v>
      </c>
      <c r="V34" s="14">
        <f>Mach!V8/Manu!V8</f>
        <v>0.43328960201380545</v>
      </c>
      <c r="X34" s="14">
        <f>Mach!AI8/Manu!AI8</f>
        <v>0.35481145312674656</v>
      </c>
      <c r="Y34" s="14">
        <f>Mach!AJ8/Manu!AJ8</f>
        <v>0.37556699996993398</v>
      </c>
      <c r="Z34" s="14">
        <f>Mach!AK8/Manu!AK8</f>
        <v>0.38589261850286055</v>
      </c>
      <c r="AA34" s="14">
        <f>Mach!AL8/Manu!AL8</f>
        <v>0.38564755677209622</v>
      </c>
      <c r="AB34" s="14">
        <f>Mach!AM8/Manu!AM8</f>
        <v>0.41630241117188244</v>
      </c>
      <c r="AC34" s="14">
        <f>Mach!AN8/Manu!AN8</f>
        <v>0.41424825652079955</v>
      </c>
      <c r="AD34" s="14">
        <f>Mach!AO8/Manu!AO8</f>
        <v>0.4017195499213031</v>
      </c>
      <c r="AE34" s="14">
        <f>Mach!AP8/Manu!AP8</f>
        <v>0.3818764083248174</v>
      </c>
      <c r="AF34" s="14">
        <f>Mach!AQ8/Manu!AQ8</f>
        <v>0.39635557730664844</v>
      </c>
      <c r="AG34" s="14">
        <f>Mach!AR8/Manu!AR8</f>
        <v>0.40973443590068664</v>
      </c>
    </row>
    <row r="35" spans="1:33" x14ac:dyDescent="0.25">
      <c r="A35" s="6" t="s">
        <v>10</v>
      </c>
      <c r="B35" s="14">
        <f>Mach!B9/Manu!B9</f>
        <v>5.5715079502365525E-2</v>
      </c>
      <c r="C35" s="14">
        <f>Mach!C9/Manu!C9</f>
        <v>0.13466428311638781</v>
      </c>
      <c r="D35" s="14">
        <f>Mach!D9/Manu!D9</f>
        <v>8.1290659323818154E-2</v>
      </c>
      <c r="E35" s="14">
        <f>Mach!E9/Manu!E9</f>
        <v>5.5377278165599515E-2</v>
      </c>
      <c r="F35" s="14">
        <f>Mach!F9/Manu!F9</f>
        <v>0.36910152307537997</v>
      </c>
      <c r="G35" s="14">
        <f>Mach!G9/Manu!G9</f>
        <v>0.37756107438937686</v>
      </c>
      <c r="H35" s="14">
        <f>Mach!H9/Manu!H9</f>
        <v>0.49228141549161958</v>
      </c>
      <c r="I35" s="14">
        <f>Mach!I9/Manu!I9</f>
        <v>0.48110565684882506</v>
      </c>
      <c r="J35" s="14">
        <f>Mach!J9/Manu!J9</f>
        <v>0.21226726736290433</v>
      </c>
      <c r="K35" s="14">
        <f>Mach!K9/Manu!K9</f>
        <v>0.17565109380515637</v>
      </c>
      <c r="L35" s="14"/>
      <c r="M35" s="14">
        <f>Mach!M9/Manu!M9</f>
        <v>0.5719271001153462</v>
      </c>
      <c r="N35" s="14">
        <f>Mach!N9/Manu!N9</f>
        <v>0.62055937841352882</v>
      </c>
      <c r="O35" s="14">
        <f>Mach!O9/Manu!O9</f>
        <v>0.59447123739733498</v>
      </c>
      <c r="P35" s="14">
        <f>Mach!P9/Manu!P9</f>
        <v>0.58871191658698219</v>
      </c>
      <c r="Q35" s="14">
        <f>Mach!Q9/Manu!Q9</f>
        <v>0.57607969193018627</v>
      </c>
      <c r="R35" s="14">
        <f>Mach!R9/Manu!R9</f>
        <v>0.58720742788292946</v>
      </c>
      <c r="S35" s="14">
        <f>Mach!S9/Manu!S9</f>
        <v>0.55529672669717756</v>
      </c>
      <c r="T35" s="14">
        <f>Mach!T9/Manu!T9</f>
        <v>0.53520129395374383</v>
      </c>
      <c r="U35" s="14">
        <f>Mach!U9/Manu!U9</f>
        <v>0.49904634142344484</v>
      </c>
      <c r="V35" s="14">
        <f>Mach!V9/Manu!V9</f>
        <v>0.48679309141698213</v>
      </c>
      <c r="X35" s="14">
        <f>Mach!AI9/Manu!AI9</f>
        <v>0.4892223417179678</v>
      </c>
      <c r="Y35" s="14">
        <f>Mach!AJ9/Manu!AJ9</f>
        <v>0.5593072015501378</v>
      </c>
      <c r="Z35" s="14">
        <f>Mach!AK9/Manu!AK9</f>
        <v>0.51740468760213076</v>
      </c>
      <c r="AA35" s="14">
        <f>Mach!AL9/Manu!AL9</f>
        <v>0.53312660963589364</v>
      </c>
      <c r="AB35" s="14">
        <f>Mach!AM9/Manu!AM9</f>
        <v>0.54514101400319015</v>
      </c>
      <c r="AC35" s="14">
        <f>Mach!AN9/Manu!AN9</f>
        <v>0.56247592818100345</v>
      </c>
      <c r="AD35" s="14">
        <f>Mach!AO9/Manu!AO9</f>
        <v>0.5483548249202933</v>
      </c>
      <c r="AE35" s="14">
        <f>Mach!AP9/Manu!AP9</f>
        <v>0.52843173752060402</v>
      </c>
      <c r="AF35" s="14">
        <f>Mach!AQ9/Manu!AQ9</f>
        <v>0.47610330028099984</v>
      </c>
      <c r="AG35" s="14">
        <f>Mach!AR9/Manu!AR9</f>
        <v>0.46295189005178838</v>
      </c>
    </row>
    <row r="36" spans="1:33" x14ac:dyDescent="0.25">
      <c r="A36" s="6" t="s">
        <v>11</v>
      </c>
      <c r="B36" s="14">
        <f>Mach!B10/Manu!B10</f>
        <v>0.36556482806120605</v>
      </c>
      <c r="C36" s="14">
        <f>Mach!C10/Manu!C10</f>
        <v>0.37072737598382743</v>
      </c>
      <c r="D36" s="14">
        <f>Mach!D10/Manu!D10</f>
        <v>0.44657566243828334</v>
      </c>
      <c r="E36" s="14">
        <f>Mach!E10/Manu!E10</f>
        <v>0.47645090189069128</v>
      </c>
      <c r="F36" s="14">
        <f>Mach!F10/Manu!F10</f>
        <v>0.36734345991239581</v>
      </c>
      <c r="G36" s="14">
        <f>Mach!G10/Manu!G10</f>
        <v>0.25387486392856845</v>
      </c>
      <c r="H36" s="14">
        <f>Mach!H10/Manu!H10</f>
        <v>0.45185037481777557</v>
      </c>
      <c r="I36" s="14">
        <f>Mach!I10/Manu!I10</f>
        <v>0.37613464158411797</v>
      </c>
      <c r="J36" s="14">
        <f>Mach!J10/Manu!J10</f>
        <v>0.29960508397570612</v>
      </c>
      <c r="K36" s="14">
        <f>Mach!K10/Manu!K10</f>
        <v>0.2305433910781497</v>
      </c>
      <c r="L36" s="14"/>
      <c r="M36" s="14">
        <f>Mach!M10/Manu!M10</f>
        <v>0.51509433469847854</v>
      </c>
      <c r="N36" s="14">
        <f>Mach!N10/Manu!N10</f>
        <v>0.52168962650459405</v>
      </c>
      <c r="O36" s="14">
        <f>Mach!O10/Manu!O10</f>
        <v>0.51834302562012224</v>
      </c>
      <c r="P36" s="14">
        <f>Mach!P10/Manu!P10</f>
        <v>0.54152543183884772</v>
      </c>
      <c r="Q36" s="14">
        <f>Mach!Q10/Manu!Q10</f>
        <v>0.53347433214499074</v>
      </c>
      <c r="R36" s="14">
        <f>Mach!R10/Manu!R10</f>
        <v>0.55492856205447694</v>
      </c>
      <c r="S36" s="14">
        <f>Mach!S10/Manu!S10</f>
        <v>0.55301698865960036</v>
      </c>
      <c r="T36" s="14">
        <f>Mach!T10/Manu!T10</f>
        <v>0.55584967091162651</v>
      </c>
      <c r="U36" s="14">
        <f>Mach!U10/Manu!U10</f>
        <v>0.56499765349330366</v>
      </c>
      <c r="V36" s="14">
        <f>Mach!V10/Manu!V10</f>
        <v>0.49711654211750972</v>
      </c>
      <c r="X36" s="14">
        <f>Mach!AI10/Manu!AI10</f>
        <v>0.49896296082016106</v>
      </c>
      <c r="Y36" s="14">
        <f>Mach!AJ10/Manu!AJ10</f>
        <v>0.50564699134062052</v>
      </c>
      <c r="Z36" s="14">
        <f>Mach!AK10/Manu!AK10</f>
        <v>0.51080504713456465</v>
      </c>
      <c r="AA36" s="14">
        <f>Mach!AL10/Manu!AL10</f>
        <v>0.53576742693449897</v>
      </c>
      <c r="AB36" s="14">
        <f>Mach!AM10/Manu!AM10</f>
        <v>0.51814704070621354</v>
      </c>
      <c r="AC36" s="14">
        <f>Mach!AN10/Manu!AN10</f>
        <v>0.5353769288968544</v>
      </c>
      <c r="AD36" s="14">
        <f>Mach!AO10/Manu!AO10</f>
        <v>0.54666595490820469</v>
      </c>
      <c r="AE36" s="14">
        <f>Mach!AP10/Manu!AP10</f>
        <v>0.54493884131111248</v>
      </c>
      <c r="AF36" s="14">
        <f>Mach!AQ10/Manu!AQ10</f>
        <v>0.55163870787823477</v>
      </c>
      <c r="AG36" s="14">
        <f>Mach!AR10/Manu!AR10</f>
        <v>0.48435236286376598</v>
      </c>
    </row>
    <row r="37" spans="1:33" x14ac:dyDescent="0.25">
      <c r="A37" t="s">
        <v>12</v>
      </c>
      <c r="B37" s="14">
        <f>Mach!B11/Manu!B11</f>
        <v>0.16098861749530055</v>
      </c>
      <c r="C37" s="14">
        <f>Mach!C11/Manu!C11</f>
        <v>0.1491945084567943</v>
      </c>
      <c r="D37" s="14">
        <f>Mach!D11/Manu!D11</f>
        <v>0.15550617337757799</v>
      </c>
      <c r="E37" s="14">
        <f>Mach!E11/Manu!E11</f>
        <v>0.19842495985475914</v>
      </c>
      <c r="F37" s="14">
        <f>Mach!F11/Manu!F11</f>
        <v>0.15748819011015591</v>
      </c>
      <c r="G37" s="14">
        <f>Mach!G11/Manu!G11</f>
        <v>0.25761408059811813</v>
      </c>
      <c r="H37" s="14">
        <f>Mach!H11/Manu!H11</f>
        <v>0.22394977655897669</v>
      </c>
      <c r="I37" s="14">
        <f>Mach!I11/Manu!I11</f>
        <v>0.17789689278318177</v>
      </c>
      <c r="J37" s="14">
        <f>Mach!J11/Manu!J11</f>
        <v>0.14782661525359023</v>
      </c>
      <c r="K37" s="14">
        <f>Mach!K11/Manu!K11</f>
        <v>0.23579354851973933</v>
      </c>
      <c r="L37" s="14"/>
      <c r="M37" s="14">
        <f>Mach!M11/Manu!M11</f>
        <v>0.45391437792821676</v>
      </c>
      <c r="N37" s="14">
        <f>Mach!N11/Manu!N11</f>
        <v>0.46228967379531982</v>
      </c>
      <c r="O37" s="14">
        <f>Mach!O11/Manu!O11</f>
        <v>0.49408835580436611</v>
      </c>
      <c r="P37" s="14">
        <f>Mach!P11/Manu!P11</f>
        <v>0.48925385732445903</v>
      </c>
      <c r="Q37" s="14">
        <f>Mach!Q11/Manu!Q11</f>
        <v>0.46418423608716419</v>
      </c>
      <c r="R37" s="14">
        <f>Mach!R11/Manu!R11</f>
        <v>0.45967165270142035</v>
      </c>
      <c r="S37" s="14">
        <f>Mach!S11/Manu!S11</f>
        <v>0.43192013179922417</v>
      </c>
      <c r="T37" s="14">
        <f>Mach!T11/Manu!T11</f>
        <v>0.43550927370510994</v>
      </c>
      <c r="U37" s="14">
        <f>Mach!U11/Manu!U11</f>
        <v>0.42711963976202383</v>
      </c>
      <c r="V37" s="14">
        <f>Mach!V11/Manu!V11</f>
        <v>0.43171092361905472</v>
      </c>
      <c r="X37" s="14">
        <f>Mach!AI11/Manu!AI11</f>
        <v>0.41905696538930076</v>
      </c>
      <c r="Y37" s="14">
        <f>Mach!AJ11/Manu!AJ11</f>
        <v>0.43012906566199038</v>
      </c>
      <c r="Z37" s="14">
        <f>Mach!AK11/Manu!AK11</f>
        <v>0.46417538220549504</v>
      </c>
      <c r="AA37" s="14">
        <f>Mach!AL11/Manu!AL11</f>
        <v>0.46180499668998115</v>
      </c>
      <c r="AB37" s="14">
        <f>Mach!AM11/Manu!AM11</f>
        <v>0.43784911625142525</v>
      </c>
      <c r="AC37" s="14">
        <f>Mach!AN11/Manu!AN11</f>
        <v>0.43896847435380143</v>
      </c>
      <c r="AD37" s="14">
        <f>Mach!AO11/Manu!AO11</f>
        <v>0.41438456401212376</v>
      </c>
      <c r="AE37" s="14">
        <f>Mach!AP11/Manu!AP11</f>
        <v>0.41725666424593966</v>
      </c>
      <c r="AF37" s="14">
        <f>Mach!AQ11/Manu!AQ11</f>
        <v>0.40265355550804494</v>
      </c>
      <c r="AG37" s="14">
        <f>Mach!AR11/Manu!AR11</f>
        <v>0.41487221288084791</v>
      </c>
    </row>
    <row r="38" spans="1:33" x14ac:dyDescent="0.25">
      <c r="A38" t="s">
        <v>13</v>
      </c>
      <c r="B38" s="14">
        <f>Mach!B12/Manu!B12</f>
        <v>0.28934164964835901</v>
      </c>
      <c r="C38" s="14">
        <f>Mach!C12/Manu!C12</f>
        <v>0.27214558762431301</v>
      </c>
      <c r="D38" s="14">
        <f>Mach!D12/Manu!D12</f>
        <v>0.26630652896823909</v>
      </c>
      <c r="E38" s="14">
        <f>Mach!E12/Manu!E12</f>
        <v>0.29728471980420684</v>
      </c>
      <c r="F38" s="14">
        <f>Mach!F12/Manu!F12</f>
        <v>0.32148358483733513</v>
      </c>
      <c r="G38" s="14">
        <f>Mach!G12/Manu!G12</f>
        <v>0.32785526005184701</v>
      </c>
      <c r="H38" s="14">
        <f>Mach!H12/Manu!H12</f>
        <v>0.35163075884058159</v>
      </c>
      <c r="I38" s="14">
        <f>Mach!I12/Manu!I12</f>
        <v>0.32929640074993272</v>
      </c>
      <c r="J38" s="14">
        <f>Mach!J12/Manu!J12</f>
        <v>0.31827667767765644</v>
      </c>
      <c r="K38" s="14">
        <f>Mach!K12/Manu!K12</f>
        <v>0.33103529394986653</v>
      </c>
      <c r="L38" s="14"/>
      <c r="M38" s="14">
        <f>Mach!M12/Manu!M12</f>
        <v>0.55142250098910051</v>
      </c>
      <c r="N38" s="14">
        <f>Mach!N12/Manu!N12</f>
        <v>0.56589277343734856</v>
      </c>
      <c r="O38" s="14">
        <f>Mach!O12/Manu!O12</f>
        <v>0.58047724447071503</v>
      </c>
      <c r="P38" s="14">
        <f>Mach!P12/Manu!P12</f>
        <v>0.56071465645424567</v>
      </c>
      <c r="Q38" s="14">
        <f>Mach!Q12/Manu!Q12</f>
        <v>0.54955283095796759</v>
      </c>
      <c r="R38" s="14">
        <f>Mach!R12/Manu!R12</f>
        <v>0.55448761016548465</v>
      </c>
      <c r="S38" s="14">
        <f>Mach!S12/Manu!S12</f>
        <v>0.51348293300668713</v>
      </c>
      <c r="T38" s="14">
        <f>Mach!T12/Manu!T12</f>
        <v>0.51256424800748956</v>
      </c>
      <c r="U38" s="14">
        <f>Mach!U12/Manu!U12</f>
        <v>0.51778963908951214</v>
      </c>
      <c r="V38" s="14">
        <f>Mach!V12/Manu!V12</f>
        <v>0.50409263506629887</v>
      </c>
      <c r="X38" s="14">
        <f>Mach!AI12/Manu!AI12</f>
        <v>0.43225033907637561</v>
      </c>
      <c r="Y38" s="14">
        <f>Mach!AJ12/Manu!AJ12</f>
        <v>0.43942403032774258</v>
      </c>
      <c r="Z38" s="14">
        <f>Mach!AK12/Manu!AK12</f>
        <v>0.45200925274686521</v>
      </c>
      <c r="AA38" s="14">
        <f>Mach!AL12/Manu!AL12</f>
        <v>0.46104002253339604</v>
      </c>
      <c r="AB38" s="14">
        <f>Mach!AM12/Manu!AM12</f>
        <v>0.46320277743134403</v>
      </c>
      <c r="AC38" s="14">
        <f>Mach!AN12/Manu!AN12</f>
        <v>0.47017327376190593</v>
      </c>
      <c r="AD38" s="14">
        <f>Mach!AO12/Manu!AO12</f>
        <v>0.45556146383082624</v>
      </c>
      <c r="AE38" s="14">
        <f>Mach!AP12/Manu!AP12</f>
        <v>0.44645110536242721</v>
      </c>
      <c r="AF38" s="14">
        <f>Mach!AQ12/Manu!AQ12</f>
        <v>0.44725883158447971</v>
      </c>
      <c r="AG38" s="14">
        <f>Mach!AR12/Manu!AR12</f>
        <v>0.45027525320472084</v>
      </c>
    </row>
    <row r="39" spans="1:33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x14ac:dyDescent="0.25">
      <c r="A40" s="3" t="s">
        <v>92</v>
      </c>
    </row>
    <row r="41" spans="1:33" x14ac:dyDescent="0.25">
      <c r="B41" s="6" t="s">
        <v>63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 t="s">
        <v>64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 t="s">
        <v>4</v>
      </c>
      <c r="Y41" s="6"/>
      <c r="Z41" s="6"/>
      <c r="AA41" s="6"/>
      <c r="AB41" s="6"/>
      <c r="AC41" s="6"/>
      <c r="AD41" s="6"/>
      <c r="AE41" s="6"/>
      <c r="AF41" s="6"/>
      <c r="AG41" s="6"/>
    </row>
    <row r="42" spans="1:33" x14ac:dyDescent="0.25">
      <c r="B42" s="6">
        <v>2002</v>
      </c>
      <c r="C42" s="6">
        <v>2003</v>
      </c>
      <c r="D42" s="6">
        <v>2004</v>
      </c>
      <c r="E42" s="6">
        <v>2005</v>
      </c>
      <c r="F42" s="6">
        <v>2006</v>
      </c>
      <c r="G42" s="6">
        <v>2007</v>
      </c>
      <c r="H42" s="6">
        <v>2008</v>
      </c>
      <c r="I42" s="6">
        <v>2009</v>
      </c>
      <c r="J42" s="6">
        <v>2010</v>
      </c>
      <c r="K42" s="6">
        <v>2011</v>
      </c>
      <c r="L42" s="6"/>
      <c r="M42" s="6">
        <v>2002</v>
      </c>
      <c r="N42" s="6">
        <v>2003</v>
      </c>
      <c r="O42" s="6">
        <v>2004</v>
      </c>
      <c r="P42" s="6">
        <v>2005</v>
      </c>
      <c r="Q42" s="6">
        <v>2006</v>
      </c>
      <c r="R42" s="6">
        <v>2007</v>
      </c>
      <c r="S42" s="6">
        <v>2008</v>
      </c>
      <c r="T42" s="6">
        <v>2009</v>
      </c>
      <c r="U42" s="6">
        <v>2010</v>
      </c>
      <c r="V42" s="6">
        <v>2011</v>
      </c>
      <c r="W42" s="6"/>
      <c r="X42" s="6">
        <v>2002</v>
      </c>
      <c r="Y42" s="6">
        <v>2003</v>
      </c>
      <c r="Z42" s="6">
        <v>2004</v>
      </c>
      <c r="AA42" s="6">
        <v>2005</v>
      </c>
      <c r="AB42" s="6">
        <v>2006</v>
      </c>
      <c r="AC42" s="6">
        <v>2007</v>
      </c>
      <c r="AD42" s="6">
        <v>2008</v>
      </c>
      <c r="AE42" s="6">
        <v>2009</v>
      </c>
      <c r="AF42" s="6">
        <v>2010</v>
      </c>
      <c r="AG42" s="6">
        <v>2011</v>
      </c>
    </row>
    <row r="43" spans="1:33" x14ac:dyDescent="0.25">
      <c r="A43" s="6" t="s">
        <v>5</v>
      </c>
      <c r="B43" s="14">
        <f>(Cloth!B4+Text!B4)/Manu!B4</f>
        <v>7.3842353541803643E-2</v>
      </c>
      <c r="C43" s="14">
        <f>(Cloth!C4+Text!C4)/Manu!C4</f>
        <v>6.8718680444066496E-2</v>
      </c>
      <c r="D43" s="14">
        <f>(Cloth!D4+Text!D4)/Manu!D4</f>
        <v>6.5991683813057173E-2</v>
      </c>
      <c r="E43" s="14">
        <f>(Cloth!E4+Text!E4)/Manu!E4</f>
        <v>6.3937211746643421E-2</v>
      </c>
      <c r="F43" s="14">
        <f>(Cloth!F4+Text!F4)/Manu!F4</f>
        <v>6.20255240870091E-2</v>
      </c>
      <c r="G43" s="14">
        <f>(Cloth!G4+Text!G4)/Manu!G4</f>
        <v>5.8274862599995918E-2</v>
      </c>
      <c r="H43" s="14">
        <f>(Cloth!H4+Text!H4)/Manu!H4</f>
        <v>6.3510511695367713E-2</v>
      </c>
      <c r="I43" s="14">
        <f>(Cloth!I4+Text!I4)/Manu!I4</f>
        <v>6.0848948512060977E-2</v>
      </c>
      <c r="J43" s="14">
        <f>(Cloth!J4+Text!J4)/Manu!J4</f>
        <v>6.0510858451690373E-2</v>
      </c>
      <c r="K43" s="14">
        <f>(Cloth!K4+Text!K4)/Manu!K4</f>
        <v>5.5275802298447349E-2</v>
      </c>
      <c r="L43" s="14"/>
      <c r="M43" s="14">
        <f>(Cloth!M4+Text!M4)/Manu!M4</f>
        <v>7.3932213720020595E-2</v>
      </c>
      <c r="N43" s="14">
        <f>(Cloth!N4+Text!N4)/Manu!N4</f>
        <v>6.8454273648511269E-2</v>
      </c>
      <c r="O43" s="14">
        <f>(Cloth!O4+Text!O4)/Manu!O4</f>
        <v>6.5068573582660966E-2</v>
      </c>
      <c r="P43" s="14">
        <f>(Cloth!P4+Text!P4)/Manu!P4</f>
        <v>6.2240920581853793E-2</v>
      </c>
      <c r="Q43" s="14">
        <f>(Cloth!Q4+Text!Q4)/Manu!Q4</f>
        <v>5.9382372928728097E-2</v>
      </c>
      <c r="R43" s="14">
        <f>(Cloth!R4+Text!R4)/Manu!R4</f>
        <v>5.7045239005239952E-2</v>
      </c>
      <c r="S43" s="14">
        <f>(Cloth!S4+Text!S4)/Manu!S4</f>
        <v>6.1832274028353063E-2</v>
      </c>
      <c r="T43" s="14">
        <f>(Cloth!T4+Text!T4)/Manu!T4</f>
        <v>5.7891091839181216E-2</v>
      </c>
      <c r="U43" s="14">
        <f>(Cloth!U4+Text!U4)/Manu!U4</f>
        <v>5.7661160473201967E-2</v>
      </c>
      <c r="V43" s="14">
        <f>(Cloth!V4+Text!V4)/Manu!V4</f>
        <v>6.0325212970077834E-2</v>
      </c>
      <c r="X43" s="14">
        <f>(Cloth!AI4+Text!AI4)/Manu!AI4</f>
        <v>7.3888702108078991E-2</v>
      </c>
      <c r="Y43" s="14">
        <f>(Cloth!AJ4+Text!AJ4)/Manu!AJ4</f>
        <v>6.8582365215594132E-2</v>
      </c>
      <c r="Z43" s="14">
        <f>(Cloth!AK4+Text!AK4)/Manu!AK4</f>
        <v>6.5517505715700391E-2</v>
      </c>
      <c r="AA43" s="14">
        <f>(Cloth!AL4+Text!AL4)/Manu!AL4</f>
        <v>6.3067994076552655E-2</v>
      </c>
      <c r="AB43" s="14">
        <f>(Cloth!AM4+Text!AM4)/Manu!AM4</f>
        <v>6.0670731386407536E-2</v>
      </c>
      <c r="AC43" s="14">
        <f>(Cloth!AN4+Text!AN4)/Manu!AN4</f>
        <v>5.7645731790018272E-2</v>
      </c>
      <c r="AD43" s="14">
        <f>(Cloth!AO4+Text!AO4)/Manu!AO4</f>
        <v>6.2649219421116106E-2</v>
      </c>
      <c r="AE43" s="14">
        <f>(Cloth!AP4+Text!AP4)/Manu!AP4</f>
        <v>5.9325866876493376E-2</v>
      </c>
      <c r="AF43" s="14">
        <f>(Cloth!AQ4+Text!AQ4)/Manu!AQ4</f>
        <v>5.9058301955066915E-2</v>
      </c>
      <c r="AG43" s="14">
        <f>(Cloth!AR4+Text!AR4)/Manu!AR4</f>
        <v>5.7766843990685539E-2</v>
      </c>
    </row>
    <row r="44" spans="1:33" x14ac:dyDescent="0.25">
      <c r="A44" s="6" t="s">
        <v>6</v>
      </c>
      <c r="B44" s="14">
        <f>(Cloth!B5+Text!B5)/Manu!B5</f>
        <v>0.23178536351284496</v>
      </c>
      <c r="C44" s="14">
        <f>(Cloth!C5+Text!C5)/Manu!C5</f>
        <v>0.20927612382859545</v>
      </c>
      <c r="D44" s="14">
        <f>(Cloth!D5+Text!D5)/Manu!D5</f>
        <v>0.18150979802616629</v>
      </c>
      <c r="E44" s="14">
        <f>(Cloth!E5+Text!E5)/Manu!E5</f>
        <v>0.17659176076547722</v>
      </c>
      <c r="F44" s="14">
        <f>(Cloth!F5+Text!F5)/Manu!F5</f>
        <v>0.17436957189748553</v>
      </c>
      <c r="G44" s="14">
        <f>(Cloth!G5+Text!G5)/Manu!G5</f>
        <v>0.16091661066492161</v>
      </c>
      <c r="H44" s="14">
        <f>(Cloth!H5+Text!H5)/Manu!H5</f>
        <v>0.17084688325248598</v>
      </c>
      <c r="I44" s="14">
        <f>(Cloth!I5+Text!I5)/Manu!I5</f>
        <v>0.14635045863356855</v>
      </c>
      <c r="J44" s="14">
        <f>(Cloth!J5+Text!J5)/Manu!J5</f>
        <v>0.14674445660504035</v>
      </c>
      <c r="K44" s="14">
        <f>(Cloth!K5+Text!K5)/Manu!K5</f>
        <v>0.14707717888496938</v>
      </c>
      <c r="L44" s="14"/>
      <c r="M44" s="14">
        <f>(Cloth!M5+Text!M5)/Manu!M5</f>
        <v>0.10470521526682654</v>
      </c>
      <c r="N44" s="14">
        <f>(Cloth!N5+Text!N5)/Manu!N5</f>
        <v>9.3850265959453713E-2</v>
      </c>
      <c r="O44" s="14">
        <f>(Cloth!O5+Text!O5)/Manu!O5</f>
        <v>8.363357956941235E-2</v>
      </c>
      <c r="P44" s="14">
        <f>(Cloth!P5+Text!P5)/Manu!P5</f>
        <v>8.6498321854607971E-2</v>
      </c>
      <c r="Q44" s="14">
        <f>(Cloth!Q5+Text!Q5)/Manu!Q5</f>
        <v>8.5292185537685625E-2</v>
      </c>
      <c r="R44" s="14">
        <f>(Cloth!R5+Text!R5)/Manu!R5</f>
        <v>7.4744190558087981E-2</v>
      </c>
      <c r="S44" s="14">
        <f>(Cloth!S5+Text!S5)/Manu!S5</f>
        <v>7.582547330087118E-2</v>
      </c>
      <c r="T44" s="14">
        <f>(Cloth!T5+Text!T5)/Manu!T5</f>
        <v>7.7690248257207273E-2</v>
      </c>
      <c r="U44" s="14">
        <f>(Cloth!U5+Text!U5)/Manu!U5</f>
        <v>8.2733726291689513E-2</v>
      </c>
      <c r="V44" s="14">
        <f>(Cloth!V5+Text!V5)/Manu!V5</f>
        <v>8.3900118770088017E-2</v>
      </c>
      <c r="X44" s="14">
        <f>(Cloth!AI5+Text!AI5)/Manu!AI5</f>
        <v>0.14516421327968379</v>
      </c>
      <c r="Y44" s="14">
        <f>(Cloth!AJ5+Text!AJ5)/Manu!AJ5</f>
        <v>0.12979262488287341</v>
      </c>
      <c r="Z44" s="14">
        <f>(Cloth!AK5+Text!AK5)/Manu!AK5</f>
        <v>0.11237951500089663</v>
      </c>
      <c r="AA44" s="14">
        <f>(Cloth!AL5+Text!AL5)/Manu!AL5</f>
        <v>0.11174527519671407</v>
      </c>
      <c r="AB44" s="14">
        <f>(Cloth!AM5+Text!AM5)/Manu!AM5</f>
        <v>0.10973815654224409</v>
      </c>
      <c r="AC44" s="14">
        <f>(Cloth!AN5+Text!AN5)/Manu!AN5</f>
        <v>9.7299146996718724E-2</v>
      </c>
      <c r="AD44" s="14">
        <f>(Cloth!AO5+Text!AO5)/Manu!AO5</f>
        <v>9.8099903258416013E-2</v>
      </c>
      <c r="AE44" s="14">
        <f>(Cloth!AP5+Text!AP5)/Manu!AP5</f>
        <v>9.4671022962911952E-2</v>
      </c>
      <c r="AF44" s="14">
        <f>(Cloth!AQ5+Text!AQ5)/Manu!AQ5</f>
        <v>9.8638000037393758E-2</v>
      </c>
      <c r="AG44" s="14">
        <f>(Cloth!AR5+Text!AR5)/Manu!AR5</f>
        <v>9.8092927004710367E-2</v>
      </c>
    </row>
    <row r="45" spans="1:33" x14ac:dyDescent="0.25">
      <c r="A45" s="6" t="s">
        <v>7</v>
      </c>
      <c r="B45" s="14">
        <f>(Cloth!B6+Text!B6)/Manu!B6</f>
        <v>0.41253065239318365</v>
      </c>
      <c r="C45" s="14">
        <f>(Cloth!C6+Text!C6)/Manu!C6</f>
        <v>0.37344763273715043</v>
      </c>
      <c r="D45" s="14">
        <f>(Cloth!D6+Text!D6)/Manu!D6</f>
        <v>0.33859570787420712</v>
      </c>
      <c r="E45" s="14">
        <f>(Cloth!E6+Text!E6)/Manu!E6</f>
        <v>0.31859835944067844</v>
      </c>
      <c r="F45" s="14">
        <f>(Cloth!F6+Text!F6)/Manu!F6</f>
        <v>0.3163384674886226</v>
      </c>
      <c r="G45" s="14">
        <f>(Cloth!G6+Text!G6)/Manu!G6</f>
        <v>0.29346889008540628</v>
      </c>
      <c r="H45" s="14">
        <f>(Cloth!H6+Text!H6)/Manu!H6</f>
        <v>0.30461872363056935</v>
      </c>
      <c r="I45" s="14">
        <f>(Cloth!I6+Text!I6)/Manu!I6</f>
        <v>0.27272484577145556</v>
      </c>
      <c r="J45" s="14">
        <f>(Cloth!J6+Text!J6)/Manu!J6</f>
        <v>0.27722818567879703</v>
      </c>
      <c r="K45" s="14">
        <f>(Cloth!K6+Text!K6)/Manu!K6</f>
        <v>0.26343588429025894</v>
      </c>
      <c r="L45" s="14"/>
      <c r="M45" s="14">
        <f>(Cloth!M6+Text!M6)/Manu!M6</f>
        <v>0.13887644369838084</v>
      </c>
      <c r="N45" s="14">
        <f>(Cloth!N6+Text!N6)/Manu!N6</f>
        <v>0.12751604186195042</v>
      </c>
      <c r="O45" s="14">
        <f>(Cloth!O6+Text!O6)/Manu!O6</f>
        <v>0.11331840664562275</v>
      </c>
      <c r="P45" s="14">
        <f>(Cloth!P6+Text!P6)/Manu!P6</f>
        <v>0.11278654348535824</v>
      </c>
      <c r="Q45" s="14">
        <f>(Cloth!Q6+Text!Q6)/Manu!Q6</f>
        <v>0.11186720687480693</v>
      </c>
      <c r="R45" s="14">
        <f>(Cloth!R6+Text!R6)/Manu!R6</f>
        <v>9.5932743961909747E-2</v>
      </c>
      <c r="S45" s="14">
        <f>(Cloth!S6+Text!S6)/Manu!S6</f>
        <v>9.3929003177322876E-2</v>
      </c>
      <c r="T45" s="14">
        <f>(Cloth!T6+Text!T6)/Manu!T6</f>
        <v>9.6252161711249076E-2</v>
      </c>
      <c r="U45" s="14">
        <f>(Cloth!U6+Text!U6)/Manu!U6</f>
        <v>0.1054380410783425</v>
      </c>
      <c r="V45" s="14">
        <f>(Cloth!V6+Text!V6)/Manu!V6</f>
        <v>0.10853560600376227</v>
      </c>
      <c r="X45" s="14">
        <f>(Cloth!AI6+Text!AI6)/Manu!AI6</f>
        <v>0.21087233876430075</v>
      </c>
      <c r="Y45" s="14">
        <f>(Cloth!AJ6+Text!AJ6)/Manu!AJ6</f>
        <v>0.19245902326751127</v>
      </c>
      <c r="Z45" s="14">
        <f>(Cloth!AK6+Text!AK6)/Manu!AK6</f>
        <v>0.16897895660965195</v>
      </c>
      <c r="AA45" s="14">
        <f>(Cloth!AL6+Text!AL6)/Manu!AL6</f>
        <v>0.1629082163256175</v>
      </c>
      <c r="AB45" s="14">
        <f>(Cloth!AM6+Text!AM6)/Manu!AM6</f>
        <v>0.16046618398541621</v>
      </c>
      <c r="AC45" s="14">
        <f>(Cloth!AN6+Text!AN6)/Manu!AN6</f>
        <v>0.14051398188026529</v>
      </c>
      <c r="AD45" s="14">
        <f>(Cloth!AO6+Text!AO6)/Manu!AO6</f>
        <v>0.13556000485098804</v>
      </c>
      <c r="AE45" s="14">
        <f>(Cloth!AP6+Text!AP6)/Manu!AP6</f>
        <v>0.13325411354674141</v>
      </c>
      <c r="AF45" s="14">
        <f>(Cloth!AQ6+Text!AQ6)/Manu!AQ6</f>
        <v>0.14200971605405591</v>
      </c>
      <c r="AG45" s="14">
        <f>(Cloth!AR6+Text!AR6)/Manu!AR6</f>
        <v>0.13931641719906238</v>
      </c>
    </row>
    <row r="46" spans="1:33" x14ac:dyDescent="0.25">
      <c r="A46" s="6" t="s">
        <v>8</v>
      </c>
      <c r="B46" s="14">
        <f>(Cloth!B7+Text!B7)/Manu!B7</f>
        <v>0.37359408203874356</v>
      </c>
      <c r="C46" s="14">
        <f>(Cloth!C7+Text!C7)/Manu!C7</f>
        <v>0.35553142688441575</v>
      </c>
      <c r="D46" s="14">
        <f>(Cloth!D7+Text!D7)/Manu!D7</f>
        <v>0.30491762851131177</v>
      </c>
      <c r="E46" s="14">
        <f>(Cloth!E7+Text!E7)/Manu!E7</f>
        <v>0.28715404389602478</v>
      </c>
      <c r="F46" s="14">
        <f>(Cloth!F7+Text!F7)/Manu!F7</f>
        <v>0.27825868332323289</v>
      </c>
      <c r="G46" s="14">
        <f>(Cloth!G7+Text!G7)/Manu!G7</f>
        <v>0.25350238624409538</v>
      </c>
      <c r="H46" s="14">
        <f>(Cloth!H7+Text!H7)/Manu!H7</f>
        <v>0.29292452418175452</v>
      </c>
      <c r="I46" s="14">
        <f>(Cloth!I7+Text!I7)/Manu!I7</f>
        <v>0.25704813887316874</v>
      </c>
      <c r="J46" s="14">
        <f>(Cloth!J7+Text!J7)/Manu!J7</f>
        <v>0.28385370149793637</v>
      </c>
      <c r="K46" s="14">
        <f>(Cloth!K7+Text!K7)/Manu!K7</f>
        <v>0.27525062420753965</v>
      </c>
      <c r="L46" s="14"/>
      <c r="M46" s="14">
        <f>(Cloth!M7+Text!M7)/Manu!M7</f>
        <v>7.9393061468998535E-2</v>
      </c>
      <c r="N46" s="14">
        <f>(Cloth!N7+Text!N7)/Manu!N7</f>
        <v>7.6781446989973634E-2</v>
      </c>
      <c r="O46" s="14">
        <f>(Cloth!O7+Text!O7)/Manu!O7</f>
        <v>7.3211049397725297E-2</v>
      </c>
      <c r="P46" s="14">
        <f>(Cloth!P7+Text!P7)/Manu!P7</f>
        <v>7.8180307684404315E-2</v>
      </c>
      <c r="Q46" s="14">
        <f>(Cloth!Q7+Text!Q7)/Manu!Q7</f>
        <v>7.8781427123595482E-2</v>
      </c>
      <c r="R46" s="14">
        <f>(Cloth!R7+Text!R7)/Manu!R7</f>
        <v>7.192352198732177E-2</v>
      </c>
      <c r="S46" s="14">
        <f>(Cloth!S7+Text!S7)/Manu!S7</f>
        <v>7.0035660708870601E-2</v>
      </c>
      <c r="T46" s="14">
        <f>(Cloth!T7+Text!T7)/Manu!T7</f>
        <v>7.6290304515080495E-2</v>
      </c>
      <c r="U46" s="14">
        <f>(Cloth!U7+Text!U7)/Manu!U7</f>
        <v>9.2325372327058591E-2</v>
      </c>
      <c r="V46" s="14">
        <f>(Cloth!V7+Text!V7)/Manu!V7</f>
        <v>9.8608374573821309E-2</v>
      </c>
      <c r="X46" s="14">
        <f>(Cloth!AI7+Text!AI7)/Manu!AI7</f>
        <v>0.15140839449721141</v>
      </c>
      <c r="Y46" s="14">
        <f>(Cloth!AJ7+Text!AJ7)/Manu!AJ7</f>
        <v>0.14402768976248106</v>
      </c>
      <c r="Z46" s="14">
        <f>(Cloth!AK7+Text!AK7)/Manu!AK7</f>
        <v>0.12493741914938078</v>
      </c>
      <c r="AA46" s="14">
        <f>(Cloth!AL7+Text!AL7)/Manu!AL7</f>
        <v>0.12522659338526826</v>
      </c>
      <c r="AB46" s="14">
        <f>(Cloth!AM7+Text!AM7)/Manu!AM7</f>
        <v>0.12152260889505681</v>
      </c>
      <c r="AC46" s="14">
        <f>(Cloth!AN7+Text!AN7)/Manu!AN7</f>
        <v>0.10819402308719291</v>
      </c>
      <c r="AD46" s="14">
        <f>(Cloth!AO7+Text!AO7)/Manu!AO7</f>
        <v>0.10663428086559631</v>
      </c>
      <c r="AE46" s="14">
        <f>(Cloth!AP7+Text!AP7)/Manu!AP7</f>
        <v>0.10879040103899595</v>
      </c>
      <c r="AF46" s="14">
        <f>(Cloth!AQ7+Text!AQ7)/Manu!AQ7</f>
        <v>0.1302083162131103</v>
      </c>
      <c r="AG46" s="14">
        <f>(Cloth!AR7+Text!AR7)/Manu!AR7</f>
        <v>0.12807216620838582</v>
      </c>
    </row>
    <row r="47" spans="1:33" x14ac:dyDescent="0.25">
      <c r="A47" s="6" t="s">
        <v>9</v>
      </c>
      <c r="B47" s="14">
        <f>(Cloth!B8+Text!B8)/Manu!B8</f>
        <v>0.30333101660776135</v>
      </c>
      <c r="C47" s="14">
        <f>(Cloth!C8+Text!C8)/Manu!C8</f>
        <v>0.36290471876892355</v>
      </c>
      <c r="D47" s="14">
        <f>(Cloth!D8+Text!D8)/Manu!D8</f>
        <v>0.31809626159114146</v>
      </c>
      <c r="E47" s="14">
        <f>(Cloth!E8+Text!E8)/Manu!E8</f>
        <v>0.27247407646026678</v>
      </c>
      <c r="F47" s="14">
        <f>(Cloth!F8+Text!F8)/Manu!F8</f>
        <v>0.23509901369972913</v>
      </c>
      <c r="G47" s="14">
        <f>(Cloth!G8+Text!G8)/Manu!G8</f>
        <v>0.16027893139188026</v>
      </c>
      <c r="H47" s="14">
        <f>(Cloth!H8+Text!H8)/Manu!H8</f>
        <v>0.17104299421527125</v>
      </c>
      <c r="I47" s="14">
        <f>(Cloth!I8+Text!I8)/Manu!I8</f>
        <v>0.20954853695248019</v>
      </c>
      <c r="J47" s="14">
        <f>(Cloth!J8+Text!J8)/Manu!J8</f>
        <v>0.19419912974631837</v>
      </c>
      <c r="K47" s="14">
        <f>(Cloth!K8+Text!K8)/Manu!K8</f>
        <v>0.15404987684045854</v>
      </c>
      <c r="L47" s="14"/>
      <c r="M47" s="14">
        <f>(Cloth!M8+Text!M8)/Manu!M8</f>
        <v>8.6916913440053048E-2</v>
      </c>
      <c r="N47" s="14">
        <f>(Cloth!N8+Text!N8)/Manu!N8</f>
        <v>8.1048668728337381E-2</v>
      </c>
      <c r="O47" s="14">
        <f>(Cloth!O8+Text!O8)/Manu!O8</f>
        <v>7.3330969430019155E-2</v>
      </c>
      <c r="P47" s="14">
        <f>(Cloth!P8+Text!P8)/Manu!P8</f>
        <v>7.3643455128541521E-2</v>
      </c>
      <c r="Q47" s="14">
        <f>(Cloth!Q8+Text!Q8)/Manu!Q8</f>
        <v>6.9727172159078241E-2</v>
      </c>
      <c r="R47" s="14">
        <f>(Cloth!R8+Text!R8)/Manu!R8</f>
        <v>7.3036575706737217E-2</v>
      </c>
      <c r="S47" s="14">
        <f>(Cloth!S8+Text!S8)/Manu!S8</f>
        <v>7.1479320856144446E-2</v>
      </c>
      <c r="T47" s="14">
        <f>(Cloth!T8+Text!T8)/Manu!T8</f>
        <v>8.21459786307564E-2</v>
      </c>
      <c r="U47" s="14">
        <f>(Cloth!U8+Text!U8)/Manu!U8</f>
        <v>7.4318189033552945E-2</v>
      </c>
      <c r="V47" s="14">
        <f>(Cloth!V8+Text!V8)/Manu!V8</f>
        <v>8.0006572279211499E-2</v>
      </c>
      <c r="X47" s="14">
        <f>(Cloth!AI8+Text!AI8)/Manu!AI8</f>
        <v>0.12272838127256291</v>
      </c>
      <c r="Y47" s="14">
        <f>(Cloth!AJ8+Text!AJ8)/Manu!AJ8</f>
        <v>0.1252791488747049</v>
      </c>
      <c r="Z47" s="14">
        <f>(Cloth!AK8+Text!AK8)/Manu!AK8</f>
        <v>0.10821643966244091</v>
      </c>
      <c r="AA47" s="14">
        <f>(Cloth!AL8+Text!AL8)/Manu!AL8</f>
        <v>0.10137841503073228</v>
      </c>
      <c r="AB47" s="14">
        <f>(Cloth!AM8+Text!AM8)/Manu!AM8</f>
        <v>8.970519261869514E-2</v>
      </c>
      <c r="AC47" s="14">
        <f>(Cloth!AN8+Text!AN8)/Manu!AN8</f>
        <v>8.5611535340670675E-2</v>
      </c>
      <c r="AD47" s="14">
        <f>(Cloth!AO8+Text!AO8)/Manu!AO8</f>
        <v>8.389243871465113E-2</v>
      </c>
      <c r="AE47" s="14">
        <f>(Cloth!AP8+Text!AP8)/Manu!AP8</f>
        <v>9.4648733328693363E-2</v>
      </c>
      <c r="AF47" s="14">
        <f>(Cloth!AQ8+Text!AQ8)/Manu!AQ8</f>
        <v>8.7359717275258708E-2</v>
      </c>
      <c r="AG47" s="14">
        <f>(Cloth!AR8+Text!AR8)/Manu!AR8</f>
        <v>8.8249476313430011E-2</v>
      </c>
    </row>
    <row r="48" spans="1:33" x14ac:dyDescent="0.25">
      <c r="A48" s="6" t="s">
        <v>10</v>
      </c>
      <c r="B48" s="14">
        <f>(Cloth!B9+Text!B9)/Manu!B9</f>
        <v>5.9217270899544804E-3</v>
      </c>
      <c r="C48" s="14">
        <f>(Cloth!C9+Text!C9)/Manu!C9</f>
        <v>6.6420955682221635E-3</v>
      </c>
      <c r="D48" s="14">
        <f>(Cloth!D9+Text!D9)/Manu!D9</f>
        <v>4.6776274763434258E-3</v>
      </c>
      <c r="E48" s="14">
        <f>(Cloth!E9+Text!E9)/Manu!E9</f>
        <v>4.8589010608627789E-3</v>
      </c>
      <c r="F48" s="14">
        <f>(Cloth!F9+Text!F9)/Manu!F9</f>
        <v>3.2463040906253607E-3</v>
      </c>
      <c r="G48" s="14">
        <f>(Cloth!G9+Text!G9)/Manu!G9</f>
        <v>3.5071351362531383E-3</v>
      </c>
      <c r="H48" s="14">
        <f>(Cloth!H9+Text!H9)/Manu!H9</f>
        <v>3.4146874707265042E-3</v>
      </c>
      <c r="I48" s="14">
        <f>(Cloth!I9+Text!I9)/Manu!I9</f>
        <v>3.4787595403234597E-3</v>
      </c>
      <c r="J48" s="14">
        <f>(Cloth!J9+Text!J9)/Manu!J9</f>
        <v>3.4925233422615646E-3</v>
      </c>
      <c r="K48" s="14">
        <f>(Cloth!K9+Text!K9)/Manu!K9</f>
        <v>2.734495179460381E-3</v>
      </c>
      <c r="L48" s="14"/>
      <c r="M48" s="14">
        <f>(Cloth!M9+Text!M9)/Manu!M9</f>
        <v>3.8504976896339242E-2</v>
      </c>
      <c r="N48" s="14">
        <f>(Cloth!N9+Text!N9)/Manu!N9</f>
        <v>3.3473015564143525E-2</v>
      </c>
      <c r="O48" s="14">
        <f>(Cloth!O9+Text!O9)/Manu!O9</f>
        <v>3.2857084868939991E-2</v>
      </c>
      <c r="P48" s="14">
        <f>(Cloth!P9+Text!P9)/Manu!P9</f>
        <v>2.8741224614841375E-2</v>
      </c>
      <c r="Q48" s="14">
        <f>(Cloth!Q9+Text!Q9)/Manu!Q9</f>
        <v>3.2094344989516743E-2</v>
      </c>
      <c r="R48" s="14">
        <f>(Cloth!R9+Text!R9)/Manu!R9</f>
        <v>2.9519640715331141E-2</v>
      </c>
      <c r="S48" s="14">
        <f>(Cloth!S9+Text!S9)/Manu!S9</f>
        <v>3.1040905033252832E-2</v>
      </c>
      <c r="T48" s="14">
        <f>(Cloth!T9+Text!T9)/Manu!T9</f>
        <v>3.3304364012869639E-2</v>
      </c>
      <c r="U48" s="14">
        <f>(Cloth!U9+Text!U9)/Manu!U9</f>
        <v>3.4237495503341389E-2</v>
      </c>
      <c r="V48" s="14">
        <f>(Cloth!V9+Text!V9)/Manu!V9</f>
        <v>3.9041924271447807E-2</v>
      </c>
      <c r="X48" s="14">
        <f>(Cloth!AI9+Text!AI9)/Manu!AI9</f>
        <v>3.3284661027215307E-2</v>
      </c>
      <c r="Y48" s="14">
        <f>(Cloth!AJ9+Text!AJ9)/Manu!AJ9</f>
        <v>3.0090696473244603E-2</v>
      </c>
      <c r="Z48" s="14">
        <f>(Cloth!AK9+Text!AK9)/Manu!AK9</f>
        <v>2.8625253718001013E-2</v>
      </c>
      <c r="AA48" s="14">
        <f>(Cloth!AL9+Text!AL9)/Manu!AL9</f>
        <v>2.6252156420466459E-2</v>
      </c>
      <c r="AB48" s="14">
        <f>(Cloth!AM9+Text!AM9)/Manu!AM9</f>
        <v>2.7782198200636279E-2</v>
      </c>
      <c r="AC48" s="14">
        <f>(Cloth!AN9+Text!AN9)/Manu!AN9</f>
        <v>2.6451005066511692E-2</v>
      </c>
      <c r="AD48" s="14">
        <f>(Cloth!AO9+Text!AO9)/Manu!AO9</f>
        <v>2.7997541680490744E-2</v>
      </c>
      <c r="AE48" s="14">
        <f>(Cloth!AP9+Text!AP9)/Manu!AP9</f>
        <v>2.9571972207633836E-2</v>
      </c>
      <c r="AF48" s="14">
        <f>(Cloth!AQ9+Text!AQ9)/Manu!AQ9</f>
        <v>3.1777821053503144E-2</v>
      </c>
      <c r="AG48" s="14">
        <f>(Cloth!AR9+Text!AR9)/Manu!AR9</f>
        <v>3.6259873842130683E-2</v>
      </c>
    </row>
    <row r="49" spans="1:33" x14ac:dyDescent="0.25">
      <c r="A49" s="6" t="s">
        <v>11</v>
      </c>
      <c r="B49" s="14">
        <f>(Cloth!B10+Text!B10)/Manu!B10</f>
        <v>7.7835534321886807E-2</v>
      </c>
      <c r="C49" s="14">
        <f>(Cloth!C10+Text!C10)/Manu!C10</f>
        <v>4.0652614396872053E-2</v>
      </c>
      <c r="D49" s="14">
        <f>(Cloth!D10+Text!D10)/Manu!D10</f>
        <v>3.1016772897324813E-2</v>
      </c>
      <c r="E49" s="14">
        <f>(Cloth!E10+Text!E10)/Manu!E10</f>
        <v>2.9120068755867003E-2</v>
      </c>
      <c r="F49" s="14">
        <f>(Cloth!F10+Text!F10)/Manu!F10</f>
        <v>0.13989786467719037</v>
      </c>
      <c r="G49" s="14">
        <f>(Cloth!G10+Text!G10)/Manu!G10</f>
        <v>0.20247187069126632</v>
      </c>
      <c r="H49" s="14">
        <f>(Cloth!H10+Text!H10)/Manu!H10</f>
        <v>2.2894598368924407E-2</v>
      </c>
      <c r="I49" s="14">
        <f>(Cloth!I10+Text!I10)/Manu!I10</f>
        <v>2.1635099838047209E-2</v>
      </c>
      <c r="J49" s="14">
        <f>(Cloth!J10+Text!J10)/Manu!J10</f>
        <v>3.3596319329373146E-2</v>
      </c>
      <c r="K49" s="14">
        <f>(Cloth!K10+Text!K10)/Manu!K10</f>
        <v>2.6924486360162224E-2</v>
      </c>
      <c r="L49" s="14"/>
      <c r="M49" s="14">
        <f>(Cloth!M10+Text!M10)/Manu!M10</f>
        <v>0.10515687312476006</v>
      </c>
      <c r="N49" s="14">
        <f>(Cloth!N10+Text!N10)/Manu!N10</f>
        <v>9.3267573257772074E-2</v>
      </c>
      <c r="O49" s="14">
        <f>(Cloth!O10+Text!O10)/Manu!O10</f>
        <v>8.569740812943781E-2</v>
      </c>
      <c r="P49" s="14">
        <f>(Cloth!P10+Text!P10)/Manu!P10</f>
        <v>9.038059848068479E-2</v>
      </c>
      <c r="Q49" s="14">
        <f>(Cloth!Q10+Text!Q10)/Manu!Q10</f>
        <v>9.7276550877885781E-2</v>
      </c>
      <c r="R49" s="14">
        <f>(Cloth!R10+Text!R10)/Manu!R10</f>
        <v>8.0857992882882201E-2</v>
      </c>
      <c r="S49" s="14">
        <f>(Cloth!S10+Text!S10)/Manu!S10</f>
        <v>8.2381405152181453E-2</v>
      </c>
      <c r="T49" s="14">
        <f>(Cloth!T10+Text!T10)/Manu!T10</f>
        <v>8.1433849440941883E-2</v>
      </c>
      <c r="U49" s="14">
        <f>(Cloth!U10+Text!U10)/Manu!U10</f>
        <v>8.2898684164279729E-2</v>
      </c>
      <c r="V49" s="14">
        <f>(Cloth!V10+Text!V10)/Manu!V10</f>
        <v>8.8750991385379452E-2</v>
      </c>
      <c r="X49" s="14">
        <f>(Cloth!AI10+Text!AI10)/Manu!AI10</f>
        <v>0.10220942321338938</v>
      </c>
      <c r="Y49" s="14">
        <f>(Cloth!AJ10+Text!AJ10)/Manu!AJ10</f>
        <v>8.7676224518195733E-2</v>
      </c>
      <c r="Z49" s="14">
        <f>(Cloth!AK10+Text!AK10)/Manu!AK10</f>
        <v>7.9954108756546904E-2</v>
      </c>
      <c r="AA49" s="14">
        <f>(Cloth!AL10+Text!AL10)/Manu!AL10</f>
        <v>8.4960068653123583E-2</v>
      </c>
      <c r="AB49" s="14">
        <f>(Cloth!AM10+Text!AM10)/Manu!AM10</f>
        <v>0.10120880795525125</v>
      </c>
      <c r="AC49" s="14">
        <f>(Cloth!AN10+Text!AN10)/Manu!AN10</f>
        <v>8.8756085284959346E-2</v>
      </c>
      <c r="AD49" s="14">
        <f>(Cloth!AO10+Text!AO10)/Manu!AO10</f>
        <v>7.8646944708206157E-2</v>
      </c>
      <c r="AE49" s="14">
        <f>(Cloth!AP10+Text!AP10)/Manu!AP10</f>
        <v>7.7803357491089534E-2</v>
      </c>
      <c r="AF49" s="14">
        <f>(Cloth!AQ10+Text!AQ10)/Manu!AQ10</f>
        <v>8.0416973347277654E-2</v>
      </c>
      <c r="AG49" s="14">
        <f>(Cloth!AR10+Text!AR10)/Manu!AR10</f>
        <v>8.5790585996849369E-2</v>
      </c>
    </row>
    <row r="50" spans="1:33" x14ac:dyDescent="0.25">
      <c r="A50" t="s">
        <v>12</v>
      </c>
      <c r="B50" s="14">
        <f>(Cloth!B11+Text!B11)/Manu!B11</f>
        <v>0.28339705165308987</v>
      </c>
      <c r="C50" s="14">
        <f>(Cloth!C11+Text!C11)/Manu!C11</f>
        <v>0.35636151007559436</v>
      </c>
      <c r="D50" s="14">
        <f>(Cloth!D11+Text!D11)/Manu!D11</f>
        <v>0.28419146488812558</v>
      </c>
      <c r="E50" s="14">
        <f>(Cloth!E11+Text!E11)/Manu!E11</f>
        <v>0.23900618993149361</v>
      </c>
      <c r="F50" s="14">
        <f>(Cloth!F11+Text!F11)/Manu!F11</f>
        <v>0.220602794911996</v>
      </c>
      <c r="G50" s="14">
        <f>(Cloth!G11+Text!G11)/Manu!G11</f>
        <v>0.15488526067005975</v>
      </c>
      <c r="H50" s="14">
        <f>(Cloth!H11+Text!H11)/Manu!H11</f>
        <v>0.16598368073946584</v>
      </c>
      <c r="I50" s="14">
        <f>(Cloth!I11+Text!I11)/Manu!I11</f>
        <v>0.20550497905204648</v>
      </c>
      <c r="J50" s="14">
        <f>(Cloth!J11+Text!J11)/Manu!J11</f>
        <v>0.19924099801921855</v>
      </c>
      <c r="K50" s="14">
        <f>(Cloth!K11+Text!K11)/Manu!K11</f>
        <v>0.17074285076331477</v>
      </c>
      <c r="L50" s="14"/>
      <c r="M50" s="14">
        <f>(Cloth!M11+Text!M11)/Manu!M11</f>
        <v>8.1343410255430876E-2</v>
      </c>
      <c r="N50" s="14">
        <f>(Cloth!N11+Text!N11)/Manu!N11</f>
        <v>7.3013317416182832E-2</v>
      </c>
      <c r="O50" s="14">
        <f>(Cloth!O11+Text!O11)/Manu!O11</f>
        <v>6.4607655601650563E-2</v>
      </c>
      <c r="P50" s="14">
        <f>(Cloth!P11+Text!P11)/Manu!P11</f>
        <v>7.2183004554980321E-2</v>
      </c>
      <c r="Q50" s="14">
        <f>(Cloth!Q11+Text!Q11)/Manu!Q11</f>
        <v>6.9211163983530541E-2</v>
      </c>
      <c r="R50" s="14">
        <f>(Cloth!R11+Text!R11)/Manu!R11</f>
        <v>6.3913006863340227E-2</v>
      </c>
      <c r="S50" s="14">
        <f>(Cloth!S11+Text!S11)/Manu!S11</f>
        <v>6.8517174659036464E-2</v>
      </c>
      <c r="T50" s="14">
        <f>(Cloth!T11+Text!T11)/Manu!T11</f>
        <v>7.7658791520775414E-2</v>
      </c>
      <c r="U50" s="14">
        <f>(Cloth!U11+Text!U11)/Manu!U11</f>
        <v>7.7776297496805868E-2</v>
      </c>
      <c r="V50" s="14">
        <f>(Cloth!V11+Text!V11)/Manu!V11</f>
        <v>7.5569844479244863E-2</v>
      </c>
      <c r="X50" s="14">
        <f>(Cloth!AI11+Text!AI11)/Manu!AI11</f>
        <v>0.10538727421187982</v>
      </c>
      <c r="Y50" s="14">
        <f>(Cloth!AJ11+Text!AJ11)/Manu!AJ11</f>
        <v>0.10211836660962428</v>
      </c>
      <c r="Z50" s="14">
        <f>(Cloth!AK11+Text!AK11)/Manu!AK11</f>
        <v>8.4007390823530273E-2</v>
      </c>
      <c r="AA50" s="14">
        <f>(Cloth!AL11+Text!AL11)/Manu!AL11</f>
        <v>8.792802303780374E-2</v>
      </c>
      <c r="AB50" s="14">
        <f>(Cloth!AM11+Text!AM11)/Manu!AM11</f>
        <v>8.2210734062526533E-2</v>
      </c>
      <c r="AC50" s="14">
        <f>(Cloth!AN11+Text!AN11)/Manu!AN11</f>
        <v>7.323418585029981E-2</v>
      </c>
      <c r="AD50" s="14">
        <f>(Cloth!AO11+Text!AO11)/Manu!AO11</f>
        <v>7.6735319607487487E-2</v>
      </c>
      <c r="AE50" s="14">
        <f>(Cloth!AP11+Text!AP11)/Manu!AP11</f>
        <v>8.6717077164893325E-2</v>
      </c>
      <c r="AF50" s="14">
        <f>(Cloth!AQ11+Text!AQ11)/Manu!AQ11</f>
        <v>8.8416611919609936E-2</v>
      </c>
      <c r="AG50" s="14">
        <f>(Cloth!AR11+Text!AR11)/Manu!AR11</f>
        <v>8.3749776055454458E-2</v>
      </c>
    </row>
    <row r="51" spans="1:33" x14ac:dyDescent="0.25">
      <c r="A51" t="s">
        <v>13</v>
      </c>
      <c r="B51" s="14">
        <f>(Cloth!B12+Text!B12)/Manu!B12</f>
        <v>0.10707964387677872</v>
      </c>
      <c r="C51" s="14">
        <f>(Cloth!C12+Text!C12)/Manu!C12</f>
        <v>9.8097336615583869E-2</v>
      </c>
      <c r="D51" s="14">
        <f>(Cloth!D12+Text!D12)/Manu!D12</f>
        <v>7.6878326280297268E-2</v>
      </c>
      <c r="E51" s="14">
        <f>(Cloth!E12+Text!E12)/Manu!E12</f>
        <v>7.3177171835888261E-2</v>
      </c>
      <c r="F51" s="14">
        <f>(Cloth!F12+Text!F12)/Manu!F12</f>
        <v>6.8463803995210071E-2</v>
      </c>
      <c r="G51" s="14">
        <f>(Cloth!G12+Text!G12)/Manu!G12</f>
        <v>5.8389279271496092E-2</v>
      </c>
      <c r="H51" s="14">
        <f>(Cloth!H12+Text!H12)/Manu!H12</f>
        <v>6.7791610872251287E-2</v>
      </c>
      <c r="I51" s="14">
        <f>(Cloth!I12+Text!I12)/Manu!I12</f>
        <v>4.9722157318337887E-2</v>
      </c>
      <c r="J51" s="14">
        <f>(Cloth!J12+Text!J12)/Manu!J12</f>
        <v>4.7708669121700104E-2</v>
      </c>
      <c r="K51" s="14">
        <f>(Cloth!K12+Text!K12)/Manu!K12</f>
        <v>5.206293124613276E-2</v>
      </c>
      <c r="L51" s="14"/>
      <c r="M51" s="14">
        <f>(Cloth!M12+Text!M12)/Manu!M12</f>
        <v>7.2222702536029193E-2</v>
      </c>
      <c r="N51" s="14">
        <f>(Cloth!N12+Text!N12)/Manu!N12</f>
        <v>6.4298517880570102E-2</v>
      </c>
      <c r="O51" s="14">
        <f>(Cloth!O12+Text!O12)/Manu!O12</f>
        <v>5.7295955481224868E-2</v>
      </c>
      <c r="P51" s="14">
        <f>(Cloth!P12+Text!P12)/Manu!P12</f>
        <v>6.1065376243796383E-2</v>
      </c>
      <c r="Q51" s="14">
        <f>(Cloth!Q12+Text!Q12)/Manu!Q12</f>
        <v>5.9166102767797893E-2</v>
      </c>
      <c r="R51" s="14">
        <f>(Cloth!R12+Text!R12)/Manu!R12</f>
        <v>5.2755165764987143E-2</v>
      </c>
      <c r="S51" s="14">
        <f>(Cloth!S12+Text!S12)/Manu!S12</f>
        <v>6.0781332963767365E-2</v>
      </c>
      <c r="T51" s="14">
        <f>(Cloth!T12+Text!T12)/Manu!T12</f>
        <v>6.2126753331641082E-2</v>
      </c>
      <c r="U51" s="14">
        <f>(Cloth!U12+Text!U12)/Manu!U12</f>
        <v>6.3731676220056571E-2</v>
      </c>
      <c r="V51" s="14">
        <f>(Cloth!V12+Text!V12)/Manu!V12</f>
        <v>6.3361845147379442E-2</v>
      </c>
      <c r="X51" s="14">
        <f>(Cloth!AI12+Text!AI12)/Manu!AI12</f>
        <v>8.8072685608014137E-2</v>
      </c>
      <c r="Y51" s="14">
        <f>(Cloth!AJ12+Text!AJ12)/Manu!AJ12</f>
        <v>7.8850126646371949E-2</v>
      </c>
      <c r="Z51" s="14">
        <f>(Cloth!AK12+Text!AK12)/Manu!AK12</f>
        <v>6.5303410427256486E-2</v>
      </c>
      <c r="AA51" s="14">
        <f>(Cloth!AL12+Text!AL12)/Manu!AL12</f>
        <v>6.5648146171611035E-2</v>
      </c>
      <c r="AB51" s="14">
        <f>(Cloth!AM12+Text!AM12)/Manu!AM12</f>
        <v>6.2686336259677553E-2</v>
      </c>
      <c r="AC51" s="14">
        <f>(Cloth!AN12+Text!AN12)/Manu!AN12</f>
        <v>5.4851232550181532E-2</v>
      </c>
      <c r="AD51" s="14">
        <f>(Cloth!AO12+Text!AO12)/Manu!AO12</f>
        <v>6.3290076500160969E-2</v>
      </c>
      <c r="AE51" s="14">
        <f>(Cloth!AP12+Text!AP12)/Manu!AP12</f>
        <v>5.7651844950525312E-2</v>
      </c>
      <c r="AF51" s="14">
        <f>(Cloth!AQ12+Text!AQ12)/Manu!AQ12</f>
        <v>5.8067304234854844E-2</v>
      </c>
      <c r="AG51" s="14">
        <f>(Cloth!AR12+Text!AR12)/Manu!AR12</f>
        <v>5.9848108254615243E-2</v>
      </c>
    </row>
    <row r="52" spans="1:33" x14ac:dyDescent="0.25">
      <c r="B52" s="62" t="s">
        <v>75</v>
      </c>
      <c r="C52" s="62"/>
      <c r="D52" s="62"/>
      <c r="E52" s="62" t="s">
        <v>76</v>
      </c>
      <c r="F52" s="62"/>
      <c r="G52" s="62"/>
      <c r="H52" s="62" t="s">
        <v>77</v>
      </c>
      <c r="I52" s="62"/>
      <c r="J52" s="62"/>
      <c r="K52" s="63" t="s">
        <v>91</v>
      </c>
      <c r="L52" s="63"/>
      <c r="M52" s="63"/>
    </row>
    <row r="53" spans="1:33" x14ac:dyDescent="0.25">
      <c r="B53" t="s">
        <v>63</v>
      </c>
      <c r="C53" t="s">
        <v>64</v>
      </c>
      <c r="D53" t="s">
        <v>4</v>
      </c>
      <c r="E53" t="s">
        <v>63</v>
      </c>
      <c r="F53" t="s">
        <v>64</v>
      </c>
      <c r="G53" t="s">
        <v>4</v>
      </c>
      <c r="H53" t="s">
        <v>63</v>
      </c>
      <c r="I53" t="s">
        <v>64</v>
      </c>
      <c r="J53" t="s">
        <v>4</v>
      </c>
      <c r="K53" t="s">
        <v>63</v>
      </c>
      <c r="L53" t="s">
        <v>64</v>
      </c>
      <c r="M53" t="s">
        <v>4</v>
      </c>
    </row>
    <row r="54" spans="1:33" x14ac:dyDescent="0.25">
      <c r="A54" t="s">
        <v>5</v>
      </c>
      <c r="B54" s="14">
        <f>K4</f>
        <v>0.80509897889549298</v>
      </c>
      <c r="C54" s="14">
        <f>V4</f>
        <v>0.78966376303781216</v>
      </c>
      <c r="D54" s="14">
        <f>AG4</f>
        <v>0.7981618125422788</v>
      </c>
      <c r="E54" s="14">
        <f>K17</f>
        <v>0.8235697647026492</v>
      </c>
      <c r="F54" s="14">
        <f>V17</f>
        <v>0.83178518664042844</v>
      </c>
      <c r="G54" s="14">
        <f>AG17</f>
        <v>0.82771273405015833</v>
      </c>
      <c r="H54" s="14">
        <f>K30</f>
        <v>0.5115746014781859</v>
      </c>
      <c r="I54" s="14">
        <f>V30</f>
        <v>0.49998022676919068</v>
      </c>
      <c r="J54" s="14">
        <f>AG30</f>
        <v>0.50585471203488719</v>
      </c>
      <c r="K54" s="14">
        <f>K43</f>
        <v>5.5275802298447349E-2</v>
      </c>
      <c r="L54" s="14">
        <f>V43</f>
        <v>6.0325212970077834E-2</v>
      </c>
      <c r="M54" s="14">
        <f>AG43</f>
        <v>5.7766843990685539E-2</v>
      </c>
    </row>
    <row r="55" spans="1:33" x14ac:dyDescent="0.25">
      <c r="A55" t="s">
        <v>6</v>
      </c>
      <c r="B55" s="14">
        <f t="shared" ref="B55:B62" si="0">K5</f>
        <v>0.87464124564706924</v>
      </c>
      <c r="C55" s="14">
        <f t="shared" ref="C55:C62" si="1">V5</f>
        <v>0.86786232392993667</v>
      </c>
      <c r="D55" s="14">
        <f t="shared" ref="D55:D62" si="2">AG5</f>
        <v>0.87356702624906102</v>
      </c>
      <c r="E55" s="14">
        <f t="shared" ref="E55:E62" si="3">K18</f>
        <v>0.79395196316145322</v>
      </c>
      <c r="F55" s="14">
        <f t="shared" ref="F55:F62" si="4">V18</f>
        <v>0.91599741795527612</v>
      </c>
      <c r="G55" s="14">
        <f t="shared" ref="G55:G62" si="5">AG18</f>
        <v>0.86794626489446147</v>
      </c>
      <c r="H55" s="14">
        <f t="shared" ref="H55:H62" si="6">K31</f>
        <v>0.30204928270647191</v>
      </c>
      <c r="I55" s="14">
        <f t="shared" ref="I55:I62" si="7">V31</f>
        <v>0.48535757819991432</v>
      </c>
      <c r="J55" s="14">
        <f t="shared" ref="J55:J62" si="8">AG31</f>
        <v>0.44417713262325953</v>
      </c>
      <c r="K55" s="14">
        <f t="shared" ref="K55:K62" si="9">K44</f>
        <v>0.14707717888496938</v>
      </c>
      <c r="L55" s="14">
        <f t="shared" ref="L55:L62" si="10">V44</f>
        <v>8.3900118770088017E-2</v>
      </c>
      <c r="M55" s="14">
        <f t="shared" ref="M55:M62" si="11">AG44</f>
        <v>9.8092927004710367E-2</v>
      </c>
    </row>
    <row r="56" spans="1:33" x14ac:dyDescent="0.25">
      <c r="A56" t="s">
        <v>7</v>
      </c>
      <c r="B56" s="14">
        <f t="shared" si="0"/>
        <v>0.94907398903080731</v>
      </c>
      <c r="C56" s="14">
        <f t="shared" si="1"/>
        <v>0.87700492570584498</v>
      </c>
      <c r="D56" s="14">
        <f t="shared" si="2"/>
        <v>0.93462711868382775</v>
      </c>
      <c r="E56" s="14">
        <f t="shared" si="3"/>
        <v>0.81154760007279758</v>
      </c>
      <c r="F56" s="14">
        <f t="shared" si="4"/>
        <v>0.91890124691311803</v>
      </c>
      <c r="G56" s="14">
        <f t="shared" si="5"/>
        <v>0.88033046279411153</v>
      </c>
      <c r="H56" s="14">
        <f t="shared" si="6"/>
        <v>0.27252675615067101</v>
      </c>
      <c r="I56" s="14">
        <f t="shared" si="7"/>
        <v>0.46065960083683982</v>
      </c>
      <c r="J56" s="14">
        <f t="shared" si="8"/>
        <v>0.42327502260380961</v>
      </c>
      <c r="K56" s="14">
        <f t="shared" si="9"/>
        <v>0.26343588429025894</v>
      </c>
      <c r="L56" s="14">
        <f t="shared" si="10"/>
        <v>0.10853560600376227</v>
      </c>
      <c r="M56" s="14">
        <f t="shared" si="11"/>
        <v>0.13931641719906238</v>
      </c>
    </row>
    <row r="57" spans="1:33" x14ac:dyDescent="0.25">
      <c r="A57" t="s">
        <v>8</v>
      </c>
      <c r="B57" s="14">
        <f t="shared" si="0"/>
        <v>0.87457247304309615</v>
      </c>
      <c r="C57" s="14">
        <f t="shared" si="1"/>
        <v>0.783220902742228</v>
      </c>
      <c r="D57" s="14">
        <f t="shared" si="2"/>
        <v>0.86122555041453863</v>
      </c>
      <c r="E57" s="14">
        <f t="shared" si="3"/>
        <v>0.84123063460629166</v>
      </c>
      <c r="F57" s="14">
        <f t="shared" si="4"/>
        <v>0.90857407028856696</v>
      </c>
      <c r="G57" s="14">
        <f t="shared" si="5"/>
        <v>0.88529458640231373</v>
      </c>
      <c r="H57" s="14">
        <f t="shared" si="6"/>
        <v>0.11668679353845518</v>
      </c>
      <c r="I57" s="14">
        <f t="shared" si="7"/>
        <v>0.43066439106582605</v>
      </c>
      <c r="J57" s="14">
        <f t="shared" si="8"/>
        <v>0.37829316883190278</v>
      </c>
      <c r="K57" s="14">
        <f t="shared" si="9"/>
        <v>0.27525062420753965</v>
      </c>
      <c r="L57" s="14">
        <f t="shared" si="10"/>
        <v>9.8608374573821309E-2</v>
      </c>
      <c r="M57" s="14">
        <f t="shared" si="11"/>
        <v>0.12807216620838582</v>
      </c>
    </row>
    <row r="58" spans="1:33" x14ac:dyDescent="0.25">
      <c r="A58" t="s">
        <v>9</v>
      </c>
      <c r="B58" s="14">
        <f t="shared" si="0"/>
        <v>0.14643147208560053</v>
      </c>
      <c r="C58" s="14">
        <f t="shared" si="1"/>
        <v>0.9166177762206269</v>
      </c>
      <c r="D58" s="14">
        <f t="shared" si="2"/>
        <v>0.77841442199469302</v>
      </c>
      <c r="E58" s="14">
        <f t="shared" si="3"/>
        <v>0.79552483998512991</v>
      </c>
      <c r="F58" s="14">
        <f t="shared" si="4"/>
        <v>0.88553234681555482</v>
      </c>
      <c r="G58" s="14">
        <f t="shared" si="5"/>
        <v>0.83005068552866468</v>
      </c>
      <c r="H58" s="14">
        <f t="shared" si="6"/>
        <v>0.2217012672152707</v>
      </c>
      <c r="I58" s="14">
        <f t="shared" si="7"/>
        <v>0.43328960201380545</v>
      </c>
      <c r="J58" s="14">
        <f t="shared" si="8"/>
        <v>0.40973443590068664</v>
      </c>
      <c r="K58" s="14">
        <f t="shared" si="9"/>
        <v>0.15404987684045854</v>
      </c>
      <c r="L58" s="14">
        <f t="shared" si="10"/>
        <v>8.0006572279211499E-2</v>
      </c>
      <c r="M58" s="14">
        <f t="shared" si="11"/>
        <v>8.8249476313430011E-2</v>
      </c>
    </row>
    <row r="59" spans="1:33" x14ac:dyDescent="0.25">
      <c r="A59" t="s">
        <v>10</v>
      </c>
      <c r="B59" s="14">
        <f t="shared" si="0"/>
        <v>0.95101603738737006</v>
      </c>
      <c r="C59" s="14">
        <f t="shared" si="1"/>
        <v>0.89346031393596137</v>
      </c>
      <c r="D59" s="14">
        <f t="shared" si="2"/>
        <v>0.94925599630601332</v>
      </c>
      <c r="E59" s="14">
        <f t="shared" si="3"/>
        <v>0.32776770118431547</v>
      </c>
      <c r="F59" s="14">
        <f t="shared" si="4"/>
        <v>0.94036300873919254</v>
      </c>
      <c r="G59" s="14">
        <f t="shared" si="5"/>
        <v>0.76208166960278911</v>
      </c>
      <c r="H59" s="14">
        <f t="shared" si="6"/>
        <v>0.17565109380515637</v>
      </c>
      <c r="I59" s="14">
        <f t="shared" si="7"/>
        <v>0.48679309141698213</v>
      </c>
      <c r="J59" s="14">
        <f t="shared" si="8"/>
        <v>0.46295189005178838</v>
      </c>
      <c r="K59" s="14">
        <f t="shared" si="9"/>
        <v>2.734495179460381E-3</v>
      </c>
      <c r="L59" s="14">
        <f t="shared" si="10"/>
        <v>3.9041924271447807E-2</v>
      </c>
      <c r="M59" s="14">
        <f t="shared" si="11"/>
        <v>3.6259873842130683E-2</v>
      </c>
    </row>
    <row r="60" spans="1:33" x14ac:dyDescent="0.25">
      <c r="A60" t="s">
        <v>11</v>
      </c>
      <c r="B60" s="14">
        <f t="shared" si="0"/>
        <v>0.96785613554261851</v>
      </c>
      <c r="C60" s="14">
        <f t="shared" si="1"/>
        <v>0.95204738190453431</v>
      </c>
      <c r="D60" s="14">
        <f t="shared" si="2"/>
        <v>0.96491245281995086</v>
      </c>
      <c r="E60" s="14">
        <f t="shared" si="3"/>
        <v>0.76610654014746704</v>
      </c>
      <c r="F60" s="14">
        <f t="shared" si="4"/>
        <v>0.94742397417346202</v>
      </c>
      <c r="G60" s="14">
        <f t="shared" si="5"/>
        <v>0.86417889383873769</v>
      </c>
      <c r="H60" s="14">
        <f t="shared" si="6"/>
        <v>0.2305433910781497</v>
      </c>
      <c r="I60" s="14">
        <f t="shared" si="7"/>
        <v>0.49711654211750972</v>
      </c>
      <c r="J60" s="14">
        <f t="shared" si="8"/>
        <v>0.48435236286376598</v>
      </c>
      <c r="K60" s="14">
        <f t="shared" si="9"/>
        <v>2.6924486360162224E-2</v>
      </c>
      <c r="L60" s="14">
        <f t="shared" si="10"/>
        <v>8.8750991385379452E-2</v>
      </c>
      <c r="M60" s="14">
        <f t="shared" si="11"/>
        <v>8.5790585996849369E-2</v>
      </c>
    </row>
    <row r="61" spans="1:33" x14ac:dyDescent="0.25">
      <c r="A61" t="s">
        <v>12</v>
      </c>
      <c r="B61" s="14">
        <f t="shared" si="0"/>
        <v>0.97693445675045887</v>
      </c>
      <c r="C61" s="14">
        <f t="shared" si="1"/>
        <v>0.91452123448534839</v>
      </c>
      <c r="D61" s="14">
        <f t="shared" si="2"/>
        <v>0.96407499993613932</v>
      </c>
      <c r="E61" s="14">
        <f t="shared" si="3"/>
        <v>0.80311350809431292</v>
      </c>
      <c r="F61" s="14">
        <f t="shared" si="4"/>
        <v>0.94336652025207623</v>
      </c>
      <c r="G61" s="14">
        <f t="shared" si="5"/>
        <v>0.86974013558425822</v>
      </c>
      <c r="H61" s="14">
        <f t="shared" si="6"/>
        <v>0.23579354851973933</v>
      </c>
      <c r="I61" s="14">
        <f t="shared" si="7"/>
        <v>0.43171092361905472</v>
      </c>
      <c r="J61" s="14">
        <f t="shared" si="8"/>
        <v>0.41487221288084791</v>
      </c>
      <c r="K61" s="14">
        <f t="shared" si="9"/>
        <v>0.17074285076331477</v>
      </c>
      <c r="L61" s="14">
        <f t="shared" si="10"/>
        <v>7.5569844479244863E-2</v>
      </c>
      <c r="M61" s="14">
        <f t="shared" si="11"/>
        <v>8.3749776055454458E-2</v>
      </c>
    </row>
    <row r="62" spans="1:33" x14ac:dyDescent="0.25">
      <c r="A62" t="s">
        <v>13</v>
      </c>
      <c r="B62" s="14">
        <f t="shared" si="0"/>
        <v>0.66793702554538281</v>
      </c>
      <c r="C62" s="14">
        <f t="shared" si="1"/>
        <v>0.83812376676254141</v>
      </c>
      <c r="D62" s="14">
        <f t="shared" si="2"/>
        <v>0.69301850912190055</v>
      </c>
      <c r="E62" s="14">
        <f t="shared" si="3"/>
        <v>0.82394044398291832</v>
      </c>
      <c r="F62" s="14">
        <f t="shared" si="4"/>
        <v>0.90622027669544769</v>
      </c>
      <c r="G62" s="14">
        <f t="shared" si="5"/>
        <v>0.86533554064932727</v>
      </c>
      <c r="H62" s="14">
        <f t="shared" si="6"/>
        <v>0.33103529394986653</v>
      </c>
      <c r="I62" s="14">
        <f t="shared" si="7"/>
        <v>0.50409263506629887</v>
      </c>
      <c r="J62" s="14">
        <f t="shared" si="8"/>
        <v>0.45027525320472084</v>
      </c>
      <c r="K62" s="14">
        <f t="shared" si="9"/>
        <v>5.206293124613276E-2</v>
      </c>
      <c r="L62" s="14">
        <f t="shared" si="10"/>
        <v>6.3361845147379442E-2</v>
      </c>
      <c r="M62" s="14">
        <f t="shared" si="11"/>
        <v>5.9848108254615243E-2</v>
      </c>
    </row>
  </sheetData>
  <mergeCells count="4">
    <mergeCell ref="H52:J52"/>
    <mergeCell ref="E52:G52"/>
    <mergeCell ref="B52:D52"/>
    <mergeCell ref="K52:M52"/>
  </mergeCells>
  <phoneticPr fontId="1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R54"/>
  <sheetViews>
    <sheetView topLeftCell="A22" workbookViewId="0">
      <selection activeCell="K36" sqref="K36"/>
    </sheetView>
  </sheetViews>
  <sheetFormatPr defaultRowHeight="15" x14ac:dyDescent="0.25"/>
  <cols>
    <col min="2" max="2" width="9.5703125" bestFit="1" customWidth="1"/>
  </cols>
  <sheetData>
    <row r="1" spans="1:44" s="3" customFormat="1" x14ac:dyDescent="0.25">
      <c r="A1" s="6" t="str">
        <f>'INPUT by product'!A1</f>
        <v>Total Trade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x14ac:dyDescent="0.25">
      <c r="A2" s="6"/>
      <c r="B2" s="6" t="str">
        <f>'INPUT by product'!B2</f>
        <v>Export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tr">
        <f>'INPUT by product'!M2</f>
        <v>Import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tr">
        <f>'INPUT by product'!X2</f>
        <v>Balance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 t="str">
        <f>'INPUT by product'!AI2</f>
        <v>Trade</v>
      </c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x14ac:dyDescent="0.25">
      <c r="A3" s="6"/>
      <c r="B3" s="6">
        <f>'INPUT by product'!B3</f>
        <v>2003</v>
      </c>
      <c r="C3" s="6">
        <f>'INPUT by product'!C3</f>
        <v>2004</v>
      </c>
      <c r="D3" s="6">
        <f>'INPUT by product'!D3</f>
        <v>2005</v>
      </c>
      <c r="E3" s="6">
        <f>'INPUT by product'!E3</f>
        <v>2006</v>
      </c>
      <c r="F3" s="6">
        <f>'INPUT by product'!F3</f>
        <v>2007</v>
      </c>
      <c r="G3" s="6">
        <f>'INPUT by product'!G3</f>
        <v>2008</v>
      </c>
      <c r="H3" s="6">
        <f>'INPUT by product'!H3</f>
        <v>2009</v>
      </c>
      <c r="I3" s="6">
        <f>'INPUT by product'!I3</f>
        <v>2010</v>
      </c>
      <c r="J3" s="6">
        <f>'INPUT by product'!J3</f>
        <v>2011</v>
      </c>
      <c r="K3" s="6">
        <f>'INPUT by product'!K3</f>
        <v>2012</v>
      </c>
      <c r="L3" s="6"/>
      <c r="M3" s="6">
        <f>'INPUT by product'!M3</f>
        <v>2003</v>
      </c>
      <c r="N3" s="6">
        <f>'INPUT by product'!N3</f>
        <v>2004</v>
      </c>
      <c r="O3" s="6">
        <f>'INPUT by product'!O3</f>
        <v>2005</v>
      </c>
      <c r="P3" s="6">
        <f>'INPUT by product'!P3</f>
        <v>2006</v>
      </c>
      <c r="Q3" s="6">
        <f>'INPUT by product'!Q3</f>
        <v>2007</v>
      </c>
      <c r="R3" s="6">
        <f>'INPUT by product'!R3</f>
        <v>2008</v>
      </c>
      <c r="S3" s="6">
        <f>'INPUT by product'!S3</f>
        <v>2009</v>
      </c>
      <c r="T3" s="6">
        <f>'INPUT by product'!T3</f>
        <v>2010</v>
      </c>
      <c r="U3" s="6">
        <f>'INPUT by product'!U3</f>
        <v>2011</v>
      </c>
      <c r="V3" s="6">
        <f>'INPUT by product'!V3</f>
        <v>2012</v>
      </c>
      <c r="W3" s="6"/>
      <c r="X3" s="6">
        <f>'INPUT by product'!X3</f>
        <v>2003</v>
      </c>
      <c r="Y3" s="6">
        <f>'INPUT by product'!Y3</f>
        <v>2004</v>
      </c>
      <c r="Z3" s="6">
        <f>'INPUT by product'!Z3</f>
        <v>2005</v>
      </c>
      <c r="AA3" s="6">
        <f>'INPUT by product'!AA3</f>
        <v>2006</v>
      </c>
      <c r="AB3" s="6">
        <f>'INPUT by product'!AB3</f>
        <v>2007</v>
      </c>
      <c r="AC3" s="6">
        <f>'INPUT by product'!AC3</f>
        <v>2008</v>
      </c>
      <c r="AD3" s="6">
        <f>'INPUT by product'!AD3</f>
        <v>2009</v>
      </c>
      <c r="AE3" s="6">
        <f>'INPUT by product'!AE3</f>
        <v>2010</v>
      </c>
      <c r="AF3" s="6">
        <f>'INPUT by product'!AF3</f>
        <v>2011</v>
      </c>
      <c r="AG3" s="6">
        <f>'INPUT by product'!AG3</f>
        <v>2012</v>
      </c>
      <c r="AH3" s="6"/>
      <c r="AI3" s="6">
        <f>'INPUT by product'!AI3</f>
        <v>2003</v>
      </c>
      <c r="AJ3" s="6">
        <f>'INPUT by product'!AJ3</f>
        <v>2004</v>
      </c>
      <c r="AK3" s="6">
        <f>'INPUT by product'!AK3</f>
        <v>2005</v>
      </c>
      <c r="AL3" s="6">
        <f>'INPUT by product'!AL3</f>
        <v>2006</v>
      </c>
      <c r="AM3" s="6">
        <f>'INPUT by product'!AM3</f>
        <v>2007</v>
      </c>
      <c r="AN3" s="6">
        <f>'INPUT by product'!AN3</f>
        <v>2008</v>
      </c>
      <c r="AO3" s="6">
        <f>'INPUT by product'!AO3</f>
        <v>2009</v>
      </c>
      <c r="AP3" s="6">
        <f>'INPUT by product'!AP3</f>
        <v>2010</v>
      </c>
      <c r="AQ3" s="6">
        <f>'INPUT by product'!AQ3</f>
        <v>2011</v>
      </c>
      <c r="AR3" s="6">
        <f>'INPUT by product'!AR3</f>
        <v>2012</v>
      </c>
    </row>
    <row r="4" spans="1:44" s="1" customFormat="1" x14ac:dyDescent="0.25">
      <c r="A4" s="6" t="str">
        <f>'INPUT by product'!A4</f>
        <v>World</v>
      </c>
      <c r="B4" s="6">
        <f>'INPUT by product'!B4</f>
        <v>6987228.1019550003</v>
      </c>
      <c r="C4" s="6">
        <f>'INPUT by product'!C4</f>
        <v>8452306.1022069994</v>
      </c>
      <c r="D4" s="6">
        <f>'INPUT by product'!D4</f>
        <v>9536840.8109649997</v>
      </c>
      <c r="E4" s="6">
        <f>'INPUT by product'!E4</f>
        <v>11168970.400312999</v>
      </c>
      <c r="F4" s="6">
        <f>'INPUT by product'!F4</f>
        <v>12765023.707847999</v>
      </c>
      <c r="G4" s="6">
        <f>'INPUT by product'!G4</f>
        <v>14800997.714367</v>
      </c>
      <c r="H4" s="6">
        <f>'INPUT by product'!H4</f>
        <v>11458700.266576</v>
      </c>
      <c r="I4" s="6">
        <f>'INPUT by product'!I4</f>
        <v>13770574.996259</v>
      </c>
      <c r="J4" s="6">
        <f>'INPUT by product'!J4</f>
        <v>16055542.359867999</v>
      </c>
      <c r="K4" s="6">
        <f>'INPUT by product'!K4</f>
        <v>17354847.000473998</v>
      </c>
      <c r="L4" s="6"/>
      <c r="M4" s="6">
        <f>'INPUT by product'!M4</f>
        <v>7423870.2451839997</v>
      </c>
      <c r="N4" s="6">
        <f>'INPUT by product'!N4</f>
        <v>9014946.0683009997</v>
      </c>
      <c r="O4" s="6">
        <f>'INPUT by product'!O4</f>
        <v>10139153.881093001</v>
      </c>
      <c r="P4" s="6">
        <f>'INPUT by product'!P4</f>
        <v>11795251.55046</v>
      </c>
      <c r="Q4" s="6">
        <f>'INPUT by product'!Q4</f>
        <v>13514198.106388001</v>
      </c>
      <c r="R4" s="6">
        <f>'INPUT by product'!R4</f>
        <v>15626647.693033</v>
      </c>
      <c r="S4" s="6">
        <f>'INPUT by product'!S4</f>
        <v>11966639.652388001</v>
      </c>
      <c r="T4" s="6">
        <f>'INPUT by product'!T4</f>
        <v>14525693.872090001</v>
      </c>
      <c r="U4" s="6">
        <f>'INPUT by product'!U4</f>
        <v>16967619.707771</v>
      </c>
      <c r="V4" s="6">
        <f>'INPUT by product'!V4</f>
        <v>16386320.467044001</v>
      </c>
      <c r="W4" s="6"/>
      <c r="X4" s="6">
        <f>'INPUT by product'!X4</f>
        <v>-436642.14322899934</v>
      </c>
      <c r="Y4" s="6">
        <f>'INPUT by product'!Y4</f>
        <v>-562639.96609400027</v>
      </c>
      <c r="Z4" s="6">
        <f>'INPUT by product'!Z4</f>
        <v>-602313.07012800127</v>
      </c>
      <c r="AA4" s="6">
        <f>'INPUT by product'!AA4</f>
        <v>-626281.15014700033</v>
      </c>
      <c r="AB4" s="6">
        <f>'INPUT by product'!AB4</f>
        <v>-749174.39854000136</v>
      </c>
      <c r="AC4" s="6">
        <f>'INPUT by product'!AC4</f>
        <v>-825649.97866600007</v>
      </c>
      <c r="AD4" s="6">
        <f>'INPUT by product'!AD4</f>
        <v>-507939.3858120013</v>
      </c>
      <c r="AE4" s="6">
        <f>'INPUT by product'!AE4</f>
        <v>-755118.87583100051</v>
      </c>
      <c r="AF4" s="6">
        <f>'INPUT by product'!AF4</f>
        <v>-912077.34790300019</v>
      </c>
      <c r="AG4" s="6">
        <f>'INPUT by product'!AG4</f>
        <v>968526.53342999704</v>
      </c>
      <c r="AH4" s="6"/>
      <c r="AI4" s="6">
        <f>'INPUT by product'!AI4</f>
        <v>14411098.347139001</v>
      </c>
      <c r="AJ4" s="6">
        <f>'INPUT by product'!AJ4</f>
        <v>17467252.170507997</v>
      </c>
      <c r="AK4" s="6">
        <f>'INPUT by product'!AK4</f>
        <v>19675994.692058001</v>
      </c>
      <c r="AL4" s="6">
        <f>'INPUT by product'!AL4</f>
        <v>22964221.950773001</v>
      </c>
      <c r="AM4" s="6">
        <f>'INPUT by product'!AM4</f>
        <v>26279221.814236</v>
      </c>
      <c r="AN4" s="6">
        <f>'INPUT by product'!AN4</f>
        <v>30427645.407400001</v>
      </c>
      <c r="AO4" s="6">
        <f>'INPUT by product'!AO4</f>
        <v>23425339.918963999</v>
      </c>
      <c r="AP4" s="6">
        <f>'INPUT by product'!AP4</f>
        <v>28296268.868349001</v>
      </c>
      <c r="AQ4" s="6">
        <f>'INPUT by product'!AQ4</f>
        <v>33023162.067639001</v>
      </c>
      <c r="AR4" s="6">
        <f>'INPUT by product'!AR4</f>
        <v>33741167.467518002</v>
      </c>
    </row>
    <row r="5" spans="1:44" s="1" customFormat="1" x14ac:dyDescent="0.25">
      <c r="A5" s="6" t="str">
        <f>'INPUT by product'!A5</f>
        <v>Africa</v>
      </c>
      <c r="B5" s="6">
        <f>'INPUT by product'!B5</f>
        <v>186112.28165599998</v>
      </c>
      <c r="C5" s="6">
        <f>'INPUT by product'!C5</f>
        <v>242778.74398300002</v>
      </c>
      <c r="D5" s="6">
        <f>'INPUT by product'!D5</f>
        <v>304466.985621</v>
      </c>
      <c r="E5" s="6">
        <f>'INPUT by product'!E5</f>
        <v>378364.25903799996</v>
      </c>
      <c r="F5" s="6">
        <f>'INPUT by product'!F5</f>
        <v>444604.15596300003</v>
      </c>
      <c r="G5" s="6">
        <f>'INPUT by product'!G5</f>
        <v>581389.05691499996</v>
      </c>
      <c r="H5" s="6">
        <f>'INPUT by product'!H5</f>
        <v>392669.56937400001</v>
      </c>
      <c r="I5" s="6">
        <f>'INPUT by product'!I5</f>
        <v>509095.428556</v>
      </c>
      <c r="J5" s="6">
        <f>'INPUT by product'!J5</f>
        <v>591711.58264100004</v>
      </c>
      <c r="K5" s="6">
        <f>'INPUT by product'!K5</f>
        <v>637542.52186700003</v>
      </c>
      <c r="L5" s="6"/>
      <c r="M5" s="6">
        <f>'INPUT by product'!M5</f>
        <v>156301.25278799998</v>
      </c>
      <c r="N5" s="6">
        <f>'INPUT by product'!N5</f>
        <v>189162.85155199998</v>
      </c>
      <c r="O5" s="6">
        <f>'INPUT by product'!O5</f>
        <v>230735.95333199998</v>
      </c>
      <c r="P5" s="6">
        <f>'INPUT by product'!P5</f>
        <v>282236.15882900002</v>
      </c>
      <c r="Q5" s="6">
        <f>'INPUT by product'!Q5</f>
        <v>341386.57209199999</v>
      </c>
      <c r="R5" s="6">
        <f>'INPUT by product'!R5</f>
        <v>429016.92031699995</v>
      </c>
      <c r="S5" s="6">
        <f>'INPUT by product'!S5</f>
        <v>374623.37742500001</v>
      </c>
      <c r="T5" s="6">
        <f>'INPUT by product'!T5</f>
        <v>432706.96738499997</v>
      </c>
      <c r="U5" s="6">
        <f>'INPUT by product'!U5</f>
        <v>499370.71544</v>
      </c>
      <c r="V5" s="6">
        <f>'INPUT by product'!V5</f>
        <v>527054.41006000002</v>
      </c>
      <c r="W5" s="6"/>
      <c r="X5" s="6">
        <f>'INPUT by product'!X5</f>
        <v>29811.028867999994</v>
      </c>
      <c r="Y5" s="6">
        <f>'INPUT by product'!Y5</f>
        <v>53615.892431000044</v>
      </c>
      <c r="Z5" s="6">
        <f>'INPUT by product'!Z5</f>
        <v>73731.032289000024</v>
      </c>
      <c r="AA5" s="6">
        <f>'INPUT by product'!AA5</f>
        <v>96128.100208999938</v>
      </c>
      <c r="AB5" s="6">
        <f>'INPUT by product'!AB5</f>
        <v>103217.58387100004</v>
      </c>
      <c r="AC5" s="6">
        <f>'INPUT by product'!AC5</f>
        <v>152372.13659800001</v>
      </c>
      <c r="AD5" s="6">
        <f>'INPUT by product'!AD5</f>
        <v>18046.191949</v>
      </c>
      <c r="AE5" s="6">
        <f>'INPUT by product'!AE5</f>
        <v>76388.461171000032</v>
      </c>
      <c r="AF5" s="6">
        <f>'INPUT by product'!AF5</f>
        <v>92340.867201000045</v>
      </c>
      <c r="AG5" s="6">
        <f>'INPUT by product'!AG5</f>
        <v>110488.11180700001</v>
      </c>
      <c r="AH5" s="6"/>
      <c r="AI5" s="6">
        <f>'INPUT by product'!AI5</f>
        <v>342413.53444399999</v>
      </c>
      <c r="AJ5" s="6">
        <f>'INPUT by product'!AJ5</f>
        <v>431941.59553499997</v>
      </c>
      <c r="AK5" s="6">
        <f>'INPUT by product'!AK5</f>
        <v>535202.938953</v>
      </c>
      <c r="AL5" s="6">
        <f>'INPUT by product'!AL5</f>
        <v>660600.41786699998</v>
      </c>
      <c r="AM5" s="6">
        <f>'INPUT by product'!AM5</f>
        <v>785990.72805500007</v>
      </c>
      <c r="AN5" s="6">
        <f>'INPUT by product'!AN5</f>
        <v>1010405.9772319999</v>
      </c>
      <c r="AO5" s="6">
        <f>'INPUT by product'!AO5</f>
        <v>767292.94679900003</v>
      </c>
      <c r="AP5" s="6">
        <f>'INPUT by product'!AP5</f>
        <v>941802.39594099997</v>
      </c>
      <c r="AQ5" s="6">
        <f>'INPUT by product'!AQ5</f>
        <v>1091082.2980810001</v>
      </c>
      <c r="AR5" s="6">
        <f>'INPUT by product'!AR5</f>
        <v>1164596.9319270002</v>
      </c>
    </row>
    <row r="6" spans="1:44" s="1" customFormat="1" x14ac:dyDescent="0.25">
      <c r="A6" s="6" t="str">
        <f>'INPUT by product'!A6</f>
        <v>CEN-SAD</v>
      </c>
      <c r="B6" s="6">
        <f>'INPUT by product'!B6</f>
        <v>84550.629241000017</v>
      </c>
      <c r="C6" s="6">
        <f>'INPUT by product'!C6</f>
        <v>111169.254082</v>
      </c>
      <c r="D6" s="6">
        <f>'INPUT by product'!D6</f>
        <v>140065.95081799998</v>
      </c>
      <c r="E6" s="6">
        <f>'INPUT by product'!E6</f>
        <v>179724.56120500001</v>
      </c>
      <c r="F6" s="6">
        <f>'INPUT by product'!F6</f>
        <v>209092.10512400002</v>
      </c>
      <c r="G6" s="6">
        <f>'INPUT by product'!G6</f>
        <v>270621.13107599999</v>
      </c>
      <c r="H6" s="6">
        <f>'INPUT by product'!H6</f>
        <v>180304.53678499997</v>
      </c>
      <c r="I6" s="6">
        <f>'INPUT by product'!I6</f>
        <v>237321.27874700003</v>
      </c>
      <c r="J6" s="6">
        <f>'INPUT by product'!J6</f>
        <v>252463.30592599997</v>
      </c>
      <c r="K6" s="6">
        <f>'INPUT by product'!K6</f>
        <v>290123.65896299994</v>
      </c>
      <c r="L6" s="6"/>
      <c r="M6" s="6">
        <f>'INPUT by product'!M6</f>
        <v>86928.858563999995</v>
      </c>
      <c r="N6" s="6">
        <f>'INPUT by product'!N6</f>
        <v>102016.05480400001</v>
      </c>
      <c r="O6" s="6">
        <f>'INPUT by product'!O6</f>
        <v>124101.12646700004</v>
      </c>
      <c r="P6" s="6">
        <f>'INPUT by product'!P6</f>
        <v>150588.28038800001</v>
      </c>
      <c r="Q6" s="6">
        <f>'INPUT by product'!Q6</f>
        <v>188635.35584200002</v>
      </c>
      <c r="R6" s="6">
        <f>'INPUT by product'!R6</f>
        <v>242277.92019100001</v>
      </c>
      <c r="S6" s="6">
        <f>'INPUT by product'!S6</f>
        <v>210912.94442499999</v>
      </c>
      <c r="T6" s="6">
        <f>'INPUT by product'!T6</f>
        <v>243515.93921599994</v>
      </c>
      <c r="U6" s="6">
        <f>'INPUT by product'!U6</f>
        <v>273817.46629299992</v>
      </c>
      <c r="V6" s="6">
        <f>'INPUT by product'!V6</f>
        <v>292035.406724</v>
      </c>
      <c r="W6" s="6"/>
      <c r="X6" s="6">
        <f>'INPUT by product'!X6</f>
        <v>-2378.2293229999777</v>
      </c>
      <c r="Y6" s="6">
        <f>'INPUT by product'!Y6</f>
        <v>9153.1992779999855</v>
      </c>
      <c r="Z6" s="6">
        <f>'INPUT by product'!Z6</f>
        <v>15964.824350999945</v>
      </c>
      <c r="AA6" s="6">
        <f>'INPUT by product'!AA6</f>
        <v>29136.280816999992</v>
      </c>
      <c r="AB6" s="6">
        <f>'INPUT by product'!AB6</f>
        <v>20456.749282000004</v>
      </c>
      <c r="AC6" s="6">
        <f>'INPUT by product'!AC6</f>
        <v>28343.210884999979</v>
      </c>
      <c r="AD6" s="6">
        <f>'INPUT by product'!AD6</f>
        <v>-30608.407640000019</v>
      </c>
      <c r="AE6" s="6">
        <f>'INPUT by product'!AE6</f>
        <v>-6194.6604689999076</v>
      </c>
      <c r="AF6" s="6">
        <f>'INPUT by product'!AF6</f>
        <v>-21354.160366999946</v>
      </c>
      <c r="AG6" s="6">
        <f>'INPUT by product'!AG6</f>
        <v>-1911.7477610000642</v>
      </c>
      <c r="AH6" s="6"/>
      <c r="AI6" s="6">
        <f>'INPUT by product'!AI6</f>
        <v>171479.48780500001</v>
      </c>
      <c r="AJ6" s="6">
        <f>'INPUT by product'!AJ6</f>
        <v>213185.30888600001</v>
      </c>
      <c r="AK6" s="6">
        <f>'INPUT by product'!AK6</f>
        <v>264167.07728500001</v>
      </c>
      <c r="AL6" s="6">
        <f>'INPUT by product'!AL6</f>
        <v>330312.84159299999</v>
      </c>
      <c r="AM6" s="6">
        <f>'INPUT by product'!AM6</f>
        <v>397727.46096600004</v>
      </c>
      <c r="AN6" s="6">
        <f>'INPUT by product'!AN6</f>
        <v>512899.05126700003</v>
      </c>
      <c r="AO6" s="6">
        <f>'INPUT by product'!AO6</f>
        <v>391217.48121</v>
      </c>
      <c r="AP6" s="6">
        <f>'INPUT by product'!AP6</f>
        <v>480837.21796299994</v>
      </c>
      <c r="AQ6" s="6">
        <f>'INPUT by product'!AQ6</f>
        <v>526280.77221899992</v>
      </c>
      <c r="AR6" s="6">
        <f>'INPUT by product'!AR6</f>
        <v>582159.06568699994</v>
      </c>
    </row>
    <row r="7" spans="1:44" s="1" customFormat="1" x14ac:dyDescent="0.25">
      <c r="A7" s="6" t="str">
        <f>'INPUT by product'!A7</f>
        <v>COMESA</v>
      </c>
      <c r="B7" s="6">
        <f>'INPUT by product'!B7</f>
        <v>37765.574850999998</v>
      </c>
      <c r="C7" s="6">
        <f>'INPUT by product'!C7</f>
        <v>49975.556312000008</v>
      </c>
      <c r="D7" s="6">
        <f>'INPUT by product'!D7</f>
        <v>65846.55793699999</v>
      </c>
      <c r="E7" s="6">
        <f>'INPUT by product'!E7</f>
        <v>84910.356442000018</v>
      </c>
      <c r="F7" s="6">
        <f>'INPUT by product'!F7</f>
        <v>99001.035669000004</v>
      </c>
      <c r="G7" s="6">
        <f>'INPUT by product'!G7</f>
        <v>130190.13003200002</v>
      </c>
      <c r="H7" s="6">
        <f>'INPUT by product'!H7</f>
        <v>90660.076520999995</v>
      </c>
      <c r="I7" s="6">
        <f>'INPUT by product'!I7</f>
        <v>113306.48554100002</v>
      </c>
      <c r="J7" s="6">
        <f>'INPUT by product'!J7</f>
        <v>94627.279653000005</v>
      </c>
      <c r="K7" s="6">
        <f>'INPUT by product'!K7</f>
        <v>132453.78475600001</v>
      </c>
      <c r="L7" s="6"/>
      <c r="M7" s="6">
        <f>'INPUT by product'!M7</f>
        <v>40014.657954000002</v>
      </c>
      <c r="N7" s="6">
        <f>'INPUT by product'!N7</f>
        <v>48959.462299000006</v>
      </c>
      <c r="O7" s="6">
        <f>'INPUT by product'!O7</f>
        <v>62028.049803999995</v>
      </c>
      <c r="P7" s="6">
        <f>'INPUT by product'!P7</f>
        <v>76981.716745999991</v>
      </c>
      <c r="Q7" s="6">
        <f>'INPUT by product'!Q7</f>
        <v>90452.561566999997</v>
      </c>
      <c r="R7" s="6">
        <f>'INPUT by product'!R7</f>
        <v>114053.52151899999</v>
      </c>
      <c r="S7" s="6">
        <f>'INPUT by product'!S7</f>
        <v>106799.33724600002</v>
      </c>
      <c r="T7" s="6">
        <f>'INPUT by product'!T7</f>
        <v>122539.12204600002</v>
      </c>
      <c r="U7" s="6">
        <f>'INPUT by product'!U7</f>
        <v>118419.16369900001</v>
      </c>
      <c r="V7" s="6">
        <f>'INPUT by product'!V7</f>
        <v>138274.06568299999</v>
      </c>
      <c r="W7" s="6"/>
      <c r="X7" s="6">
        <f>'INPUT by product'!X7</f>
        <v>-2249.0831030000045</v>
      </c>
      <c r="Y7" s="6">
        <f>'INPUT by product'!Y7</f>
        <v>1016.0940130000017</v>
      </c>
      <c r="Z7" s="6">
        <f>'INPUT by product'!Z7</f>
        <v>3818.5081329999957</v>
      </c>
      <c r="AA7" s="6">
        <f>'INPUT by product'!AA7</f>
        <v>7928.6396960000275</v>
      </c>
      <c r="AB7" s="6">
        <f>'INPUT by product'!AB7</f>
        <v>8548.4741020000074</v>
      </c>
      <c r="AC7" s="6">
        <f>'INPUT by product'!AC7</f>
        <v>16136.608513000028</v>
      </c>
      <c r="AD7" s="6">
        <f>'INPUT by product'!AD7</f>
        <v>-16139.260725000029</v>
      </c>
      <c r="AE7" s="6">
        <f>'INPUT by product'!AE7</f>
        <v>-9232.6365050000022</v>
      </c>
      <c r="AF7" s="6">
        <f>'INPUT by product'!AF7</f>
        <v>-23791.884046000006</v>
      </c>
      <c r="AG7" s="6">
        <f>'INPUT by product'!AG7</f>
        <v>-5820.2809269999852</v>
      </c>
      <c r="AH7" s="6"/>
      <c r="AI7" s="6">
        <f>'INPUT by product'!AI7</f>
        <v>77780.232805000007</v>
      </c>
      <c r="AJ7" s="6">
        <f>'INPUT by product'!AJ7</f>
        <v>98935.018611000007</v>
      </c>
      <c r="AK7" s="6">
        <f>'INPUT by product'!AK7</f>
        <v>127874.60774099999</v>
      </c>
      <c r="AL7" s="6">
        <f>'INPUT by product'!AL7</f>
        <v>161892.07318800001</v>
      </c>
      <c r="AM7" s="6">
        <f>'INPUT by product'!AM7</f>
        <v>189453.597236</v>
      </c>
      <c r="AN7" s="6">
        <f>'INPUT by product'!AN7</f>
        <v>244243.65155100002</v>
      </c>
      <c r="AO7" s="6">
        <f>'INPUT by product'!AO7</f>
        <v>197459.41376700002</v>
      </c>
      <c r="AP7" s="6">
        <f>'INPUT by product'!AP7</f>
        <v>235845.60758700003</v>
      </c>
      <c r="AQ7" s="6">
        <f>'INPUT by product'!AQ7</f>
        <v>213046.44335200003</v>
      </c>
      <c r="AR7" s="6">
        <f>'INPUT by product'!AR7</f>
        <v>270727.850439</v>
      </c>
    </row>
    <row r="8" spans="1:44" s="1" customFormat="1" x14ac:dyDescent="0.25">
      <c r="A8" s="6" t="str">
        <f>'INPUT by product'!A8</f>
        <v>EAC</v>
      </c>
      <c r="B8" s="6">
        <f>'INPUT by product'!B8</f>
        <v>3905.5706579999996</v>
      </c>
      <c r="C8" s="6">
        <f>'INPUT by product'!C8</f>
        <v>4858.6180899999999</v>
      </c>
      <c r="D8" s="6">
        <f>'INPUT by product'!D8</f>
        <v>5376.1587979999995</v>
      </c>
      <c r="E8" s="6">
        <f>'INPUT by product'!E8</f>
        <v>5664.1461369999997</v>
      </c>
      <c r="F8" s="6">
        <f>'INPUT by product'!F8</f>
        <v>6485.2381519999999</v>
      </c>
      <c r="G8" s="6">
        <f>'INPUT by product'!G8</f>
        <v>8298.1302109999997</v>
      </c>
      <c r="H8" s="6">
        <f>'INPUT by product'!H8</f>
        <v>7680.6680880000004</v>
      </c>
      <c r="I8" s="6">
        <f>'INPUT by product'!I8</f>
        <v>8342.7183740000019</v>
      </c>
      <c r="J8" s="6">
        <f>'INPUT by product'!J8</f>
        <v>9325.4795340000001</v>
      </c>
      <c r="K8" s="6">
        <f>'INPUT by product'!K8</f>
        <v>9313.5424610000009</v>
      </c>
      <c r="L8" s="6"/>
      <c r="M8" s="6">
        <f>'INPUT by product'!M8</f>
        <v>6358.6478200000001</v>
      </c>
      <c r="N8" s="6">
        <f>'INPUT by product'!N8</f>
        <v>7484.7073090000004</v>
      </c>
      <c r="O8" s="6">
        <f>'INPUT by product'!O8</f>
        <v>9867.8231489999998</v>
      </c>
      <c r="P8" s="6">
        <f>'INPUT by product'!P8</f>
        <v>12416.836369999999</v>
      </c>
      <c r="Q8" s="6">
        <f>'INPUT by product'!Q8</f>
        <v>15161.328654000001</v>
      </c>
      <c r="R8" s="6">
        <f>'INPUT by product'!R8</f>
        <v>18235.900237999998</v>
      </c>
      <c r="S8" s="6">
        <f>'INPUT by product'!S8</f>
        <v>17221.645135000002</v>
      </c>
      <c r="T8" s="6">
        <f>'INPUT by product'!T8</f>
        <v>20508.894980000001</v>
      </c>
      <c r="U8" s="6">
        <f>'INPUT by product'!U8</f>
        <v>23750.803739999999</v>
      </c>
      <c r="V8" s="6">
        <f>'INPUT by product'!V8</f>
        <v>27063.287495999997</v>
      </c>
      <c r="W8" s="6"/>
      <c r="X8" s="6">
        <f>'INPUT by product'!X8</f>
        <v>-2453.0771620000005</v>
      </c>
      <c r="Y8" s="6">
        <f>'INPUT by product'!Y8</f>
        <v>-2626.0892190000004</v>
      </c>
      <c r="Z8" s="6">
        <f>'INPUT by product'!Z8</f>
        <v>-4491.6643510000004</v>
      </c>
      <c r="AA8" s="6">
        <f>'INPUT by product'!AA8</f>
        <v>-6752.6902329999994</v>
      </c>
      <c r="AB8" s="6">
        <f>'INPUT by product'!AB8</f>
        <v>-8676.0905020000009</v>
      </c>
      <c r="AC8" s="6">
        <f>'INPUT by product'!AC8</f>
        <v>-9937.7700269999987</v>
      </c>
      <c r="AD8" s="6">
        <f>'INPUT by product'!AD8</f>
        <v>-9540.9770470000021</v>
      </c>
      <c r="AE8" s="6">
        <f>'INPUT by product'!AE8</f>
        <v>-12166.176605999999</v>
      </c>
      <c r="AF8" s="6">
        <f>'INPUT by product'!AF8</f>
        <v>-14425.324205999999</v>
      </c>
      <c r="AG8" s="6">
        <f>'INPUT by product'!AG8</f>
        <v>-17749.745034999996</v>
      </c>
      <c r="AH8" s="6"/>
      <c r="AI8" s="6">
        <f>'INPUT by product'!AI8</f>
        <v>10264.218477999999</v>
      </c>
      <c r="AJ8" s="6">
        <f>'INPUT by product'!AJ8</f>
        <v>12343.325399000001</v>
      </c>
      <c r="AK8" s="6">
        <f>'INPUT by product'!AK8</f>
        <v>15243.981947</v>
      </c>
      <c r="AL8" s="6">
        <f>'INPUT by product'!AL8</f>
        <v>18080.982507000001</v>
      </c>
      <c r="AM8" s="6">
        <f>'INPUT by product'!AM8</f>
        <v>21646.566806000003</v>
      </c>
      <c r="AN8" s="6">
        <f>'INPUT by product'!AN8</f>
        <v>26534.030448999998</v>
      </c>
      <c r="AO8" s="6">
        <f>'INPUT by product'!AO8</f>
        <v>24902.313223000005</v>
      </c>
      <c r="AP8" s="6">
        <f>'INPUT by product'!AP8</f>
        <v>28851.613354000001</v>
      </c>
      <c r="AQ8" s="6">
        <f>'INPUT by product'!AQ8</f>
        <v>33076.283274000001</v>
      </c>
      <c r="AR8" s="6">
        <f>'INPUT by product'!AR8</f>
        <v>36376.829956999994</v>
      </c>
    </row>
    <row r="9" spans="1:44" s="1" customFormat="1" x14ac:dyDescent="0.25">
      <c r="A9" s="6" t="str">
        <f>'INPUT by product'!A9</f>
        <v>ECCAS</v>
      </c>
      <c r="B9" s="6">
        <f>'INPUT by product'!B9</f>
        <v>20925.727711999996</v>
      </c>
      <c r="C9" s="6">
        <f>'INPUT by product'!C9</f>
        <v>29044.058456999999</v>
      </c>
      <c r="D9" s="6">
        <f>'INPUT by product'!D9</f>
        <v>43971.587048999994</v>
      </c>
      <c r="E9" s="6">
        <f>'INPUT by product'!E9</f>
        <v>59457.900195000002</v>
      </c>
      <c r="F9" s="6">
        <f>'INPUT by product'!F9</f>
        <v>71926.317426000009</v>
      </c>
      <c r="G9" s="6">
        <f>'INPUT by product'!G9</f>
        <v>113922.04087000003</v>
      </c>
      <c r="H9" s="6">
        <f>'INPUT by product'!H9</f>
        <v>68230.057197000002</v>
      </c>
      <c r="I9" s="6">
        <f>'INPUT by product'!I9</f>
        <v>90309.913972999988</v>
      </c>
      <c r="J9" s="6">
        <f>'INPUT by product'!J9</f>
        <v>107422.173043</v>
      </c>
      <c r="K9" s="6">
        <f>'INPUT by product'!K9</f>
        <v>121889.418578</v>
      </c>
      <c r="L9" s="6"/>
      <c r="M9" s="6">
        <f>'INPUT by product'!M9</f>
        <v>10822.040256</v>
      </c>
      <c r="N9" s="6">
        <f>'INPUT by product'!N9</f>
        <v>13118.218130000001</v>
      </c>
      <c r="O9" s="6">
        <f>'INPUT by product'!O9</f>
        <v>15606.725216000001</v>
      </c>
      <c r="P9" s="6">
        <f>'INPUT by product'!P9</f>
        <v>22263.146762999997</v>
      </c>
      <c r="Q9" s="6">
        <f>'INPUT by product'!Q9</f>
        <v>26636.005296000003</v>
      </c>
      <c r="R9" s="6">
        <f>'INPUT by product'!R9</f>
        <v>36854.456532000004</v>
      </c>
      <c r="S9" s="6">
        <f>'INPUT by product'!S9</f>
        <v>36568.480366999996</v>
      </c>
      <c r="T9" s="6">
        <f>'INPUT by product'!T9</f>
        <v>36750.220904000002</v>
      </c>
      <c r="U9" s="6">
        <f>'INPUT by product'!U9</f>
        <v>38571.450127999997</v>
      </c>
      <c r="V9" s="6">
        <f>'INPUT by product'!V9</f>
        <v>42168.467410000005</v>
      </c>
      <c r="W9" s="6"/>
      <c r="X9" s="6">
        <f>'INPUT by product'!X9</f>
        <v>10103.687455999996</v>
      </c>
      <c r="Y9" s="6">
        <f>'INPUT by product'!Y9</f>
        <v>15925.840326999998</v>
      </c>
      <c r="Z9" s="6">
        <f>'INPUT by product'!Z9</f>
        <v>28364.861832999995</v>
      </c>
      <c r="AA9" s="6">
        <f>'INPUT by product'!AA9</f>
        <v>37194.753432000005</v>
      </c>
      <c r="AB9" s="6">
        <f>'INPUT by product'!AB9</f>
        <v>45290.312130000006</v>
      </c>
      <c r="AC9" s="6">
        <f>'INPUT by product'!AC9</f>
        <v>77067.584338000015</v>
      </c>
      <c r="AD9" s="6">
        <f>'INPUT by product'!AD9</f>
        <v>31661.576830000005</v>
      </c>
      <c r="AE9" s="6">
        <f>'INPUT by product'!AE9</f>
        <v>53559.693068999986</v>
      </c>
      <c r="AF9" s="6">
        <f>'INPUT by product'!AF9</f>
        <v>68850.722915000006</v>
      </c>
      <c r="AG9" s="6">
        <f>'INPUT by product'!AG9</f>
        <v>79720.951168</v>
      </c>
      <c r="AH9" s="6"/>
      <c r="AI9" s="6">
        <f>'INPUT by product'!AI9</f>
        <v>31747.767967999996</v>
      </c>
      <c r="AJ9" s="6">
        <f>'INPUT by product'!AJ9</f>
        <v>42162.276587</v>
      </c>
      <c r="AK9" s="6">
        <f>'INPUT by product'!AK9</f>
        <v>59578.312264999993</v>
      </c>
      <c r="AL9" s="6">
        <f>'INPUT by product'!AL9</f>
        <v>81721.046957999992</v>
      </c>
      <c r="AM9" s="6">
        <f>'INPUT by product'!AM9</f>
        <v>98562.322722000012</v>
      </c>
      <c r="AN9" s="6">
        <f>'INPUT by product'!AN9</f>
        <v>150776.49740200004</v>
      </c>
      <c r="AO9" s="6">
        <f>'INPUT by product'!AO9</f>
        <v>104798.537564</v>
      </c>
      <c r="AP9" s="6">
        <f>'INPUT by product'!AP9</f>
        <v>127060.13487699999</v>
      </c>
      <c r="AQ9" s="6">
        <f>'INPUT by product'!AQ9</f>
        <v>145993.62317099998</v>
      </c>
      <c r="AR9" s="6">
        <f>'INPUT by product'!AR9</f>
        <v>164057.88598799999</v>
      </c>
    </row>
    <row r="10" spans="1:44" s="1" customFormat="1" x14ac:dyDescent="0.25">
      <c r="A10" s="6" t="str">
        <f>'INPUT by product'!A10</f>
        <v>ECOWAS</v>
      </c>
      <c r="B10" s="6">
        <f>'INPUT by product'!B10</f>
        <v>36759.969595000002</v>
      </c>
      <c r="C10" s="6">
        <f>'INPUT by product'!C10</f>
        <v>48072.391812999995</v>
      </c>
      <c r="D10" s="6">
        <f>'INPUT by product'!D10</f>
        <v>60318.433289000001</v>
      </c>
      <c r="E10" s="6">
        <f>'INPUT by product'!E10</f>
        <v>77342.962174</v>
      </c>
      <c r="F10" s="6">
        <f>'INPUT by product'!F10</f>
        <v>88897.233978999997</v>
      </c>
      <c r="G10" s="6">
        <f>'INPUT by product'!G10</f>
        <v>111968.670904</v>
      </c>
      <c r="H10" s="6">
        <f>'INPUT by product'!H10</f>
        <v>71172.182180000003</v>
      </c>
      <c r="I10" s="6">
        <f>'INPUT by product'!I10</f>
        <v>104522.52453900001</v>
      </c>
      <c r="J10" s="6">
        <f>'INPUT by product'!J10</f>
        <v>136348.17291499997</v>
      </c>
      <c r="K10" s="6">
        <f>'INPUT by product'!K10</f>
        <v>136415.58059399997</v>
      </c>
      <c r="L10" s="6"/>
      <c r="M10" s="6">
        <f>'INPUT by product'!M10</f>
        <v>32653.022953999996</v>
      </c>
      <c r="N10" s="6">
        <f>'INPUT by product'!N10</f>
        <v>36232.113226000001</v>
      </c>
      <c r="O10" s="6">
        <f>'INPUT by product'!O10</f>
        <v>43762.721090999999</v>
      </c>
      <c r="P10" s="6">
        <f>'INPUT by product'!P10</f>
        <v>55134.219252999996</v>
      </c>
      <c r="Q10" s="6">
        <f>'INPUT by product'!Q10</f>
        <v>71291.608155000009</v>
      </c>
      <c r="R10" s="6">
        <f>'INPUT by product'!R10</f>
        <v>95297.77274</v>
      </c>
      <c r="S10" s="6">
        <f>'INPUT by product'!S10</f>
        <v>79754.709050000005</v>
      </c>
      <c r="T10" s="6">
        <f>'INPUT by product'!T10</f>
        <v>93684.254942</v>
      </c>
      <c r="U10" s="6">
        <f>'INPUT by product'!U10</f>
        <v>123724.36057200001</v>
      </c>
      <c r="V10" s="6">
        <f>'INPUT by product'!V10</f>
        <v>123479.60249399999</v>
      </c>
      <c r="W10" s="6"/>
      <c r="X10" s="6">
        <f>'INPUT by product'!X10</f>
        <v>4106.9466410000059</v>
      </c>
      <c r="Y10" s="6">
        <f>'INPUT by product'!Y10</f>
        <v>11840.278586999993</v>
      </c>
      <c r="Z10" s="6">
        <f>'INPUT by product'!Z10</f>
        <v>16555.712198000001</v>
      </c>
      <c r="AA10" s="6">
        <f>'INPUT by product'!AA10</f>
        <v>22208.742921000005</v>
      </c>
      <c r="AB10" s="6">
        <f>'INPUT by product'!AB10</f>
        <v>17605.625823999988</v>
      </c>
      <c r="AC10" s="6">
        <f>'INPUT by product'!AC10</f>
        <v>16670.898163999998</v>
      </c>
      <c r="AD10" s="6">
        <f>'INPUT by product'!AD10</f>
        <v>-8582.5268700000015</v>
      </c>
      <c r="AE10" s="6">
        <f>'INPUT by product'!AE10</f>
        <v>10838.269597000006</v>
      </c>
      <c r="AF10" s="6">
        <f>'INPUT by product'!AF10</f>
        <v>12623.812342999969</v>
      </c>
      <c r="AG10" s="6">
        <f>'INPUT by product'!AG10</f>
        <v>12935.978099999978</v>
      </c>
      <c r="AH10" s="6"/>
      <c r="AI10" s="6">
        <f>'INPUT by product'!AI10</f>
        <v>69412.992549000002</v>
      </c>
      <c r="AJ10" s="6">
        <f>'INPUT by product'!AJ10</f>
        <v>84304.505038999996</v>
      </c>
      <c r="AK10" s="6">
        <f>'INPUT by product'!AK10</f>
        <v>104081.15437999999</v>
      </c>
      <c r="AL10" s="6">
        <f>'INPUT by product'!AL10</f>
        <v>132477.181427</v>
      </c>
      <c r="AM10" s="6">
        <f>'INPUT by product'!AM10</f>
        <v>160188.84213400001</v>
      </c>
      <c r="AN10" s="6">
        <f>'INPUT by product'!AN10</f>
        <v>207266.44364399998</v>
      </c>
      <c r="AO10" s="6">
        <f>'INPUT by product'!AO10</f>
        <v>150926.89123000001</v>
      </c>
      <c r="AP10" s="6">
        <f>'INPUT by product'!AP10</f>
        <v>198206.77948100001</v>
      </c>
      <c r="AQ10" s="6">
        <f>'INPUT by product'!AQ10</f>
        <v>260072.53348699998</v>
      </c>
      <c r="AR10" s="6">
        <f>'INPUT by product'!AR10</f>
        <v>259895.18308799996</v>
      </c>
    </row>
    <row r="11" spans="1:44" s="1" customFormat="1" x14ac:dyDescent="0.25">
      <c r="A11" s="6" t="str">
        <f>'INPUT by product'!A11</f>
        <v>IGAD</v>
      </c>
      <c r="B11" s="6">
        <f>'INPUT by product'!B11</f>
        <v>6320.2945719999998</v>
      </c>
      <c r="C11" s="6">
        <f>'INPUT by product'!C11</f>
        <v>8133.9285140000002</v>
      </c>
      <c r="D11" s="6">
        <f>'INPUT by product'!D11</f>
        <v>10301.106392</v>
      </c>
      <c r="E11" s="6">
        <f>'INPUT by product'!E11</f>
        <v>11694.099947000002</v>
      </c>
      <c r="F11" s="6">
        <f>'INPUT by product'!F11</f>
        <v>14860.178128</v>
      </c>
      <c r="G11" s="6">
        <f>'INPUT by product'!G11</f>
        <v>21191.784383999999</v>
      </c>
      <c r="H11" s="6">
        <f>'INPUT by product'!H11</f>
        <v>15337.636950000002</v>
      </c>
      <c r="I11" s="6">
        <f>'INPUT by product'!I11</f>
        <v>18247.85644</v>
      </c>
      <c r="J11" s="6">
        <f>'INPUT by product'!J11</f>
        <v>22707.489089000002</v>
      </c>
      <c r="K11" s="6">
        <f>'INPUT by product'!K11</f>
        <v>22896.156021000003</v>
      </c>
      <c r="L11" s="6"/>
      <c r="M11" s="6">
        <f>'INPUT by product'!M11</f>
        <v>9613.3900420000009</v>
      </c>
      <c r="N11" s="6">
        <f>'INPUT by product'!N11</f>
        <v>11516.180648999998</v>
      </c>
      <c r="O11" s="6">
        <f>'INPUT by product'!O11</f>
        <v>16631.231963000002</v>
      </c>
      <c r="P11" s="6">
        <f>'INPUT by product'!P11</f>
        <v>20052.392163</v>
      </c>
      <c r="Q11" s="6">
        <f>'INPUT by product'!Q11</f>
        <v>22280.291989999998</v>
      </c>
      <c r="R11" s="6">
        <f>'INPUT by product'!R11</f>
        <v>25538.227806999999</v>
      </c>
      <c r="S11" s="6">
        <f>'INPUT by product'!S11</f>
        <v>24468.691358</v>
      </c>
      <c r="T11" s="6">
        <f>'INPUT by product'!T11</f>
        <v>27898.167590000001</v>
      </c>
      <c r="U11" s="6">
        <f>'INPUT by product'!U11</f>
        <v>30653.333479999998</v>
      </c>
      <c r="V11" s="6">
        <f>'INPUT by product'!V11</f>
        <v>35588.324256</v>
      </c>
      <c r="W11" s="6"/>
      <c r="X11" s="6">
        <f>'INPUT by product'!X11</f>
        <v>-3293.0954700000011</v>
      </c>
      <c r="Y11" s="6">
        <f>'INPUT by product'!Y11</f>
        <v>-3382.2521349999979</v>
      </c>
      <c r="Z11" s="6">
        <f>'INPUT by product'!Z11</f>
        <v>-6330.1255710000023</v>
      </c>
      <c r="AA11" s="6">
        <f>'INPUT by product'!AA11</f>
        <v>-8358.292215999998</v>
      </c>
      <c r="AB11" s="6">
        <f>'INPUT by product'!AB11</f>
        <v>-7420.1138619999983</v>
      </c>
      <c r="AC11" s="6">
        <f>'INPUT by product'!AC11</f>
        <v>-4346.4434230000006</v>
      </c>
      <c r="AD11" s="6">
        <f>'INPUT by product'!AD11</f>
        <v>-9131.0544079999981</v>
      </c>
      <c r="AE11" s="6">
        <f>'INPUT by product'!AE11</f>
        <v>-9650.3111500000014</v>
      </c>
      <c r="AF11" s="6">
        <f>'INPUT by product'!AF11</f>
        <v>-7945.8443909999951</v>
      </c>
      <c r="AG11" s="6">
        <f>'INPUT by product'!AG11</f>
        <v>-12692.168234999997</v>
      </c>
      <c r="AH11" s="6"/>
      <c r="AI11" s="6">
        <f>'INPUT by product'!AI11</f>
        <v>15933.684614000002</v>
      </c>
      <c r="AJ11" s="6">
        <f>'INPUT by product'!AJ11</f>
        <v>19650.109162999997</v>
      </c>
      <c r="AK11" s="6">
        <f>'INPUT by product'!AK11</f>
        <v>26932.338355</v>
      </c>
      <c r="AL11" s="6">
        <f>'INPUT by product'!AL11</f>
        <v>31746.492110000003</v>
      </c>
      <c r="AM11" s="6">
        <f>'INPUT by product'!AM11</f>
        <v>37140.470117999997</v>
      </c>
      <c r="AN11" s="6">
        <f>'INPUT by product'!AN11</f>
        <v>46730.012191000002</v>
      </c>
      <c r="AO11" s="6">
        <f>'INPUT by product'!AO11</f>
        <v>39806.328308000004</v>
      </c>
      <c r="AP11" s="6">
        <f>'INPUT by product'!AP11</f>
        <v>46146.02403</v>
      </c>
      <c r="AQ11" s="6">
        <f>'INPUT by product'!AQ11</f>
        <v>53360.822568999996</v>
      </c>
      <c r="AR11" s="6">
        <f>'INPUT by product'!AR11</f>
        <v>58484.480277000002</v>
      </c>
    </row>
    <row r="12" spans="1:44" s="1" customFormat="1" x14ac:dyDescent="0.25">
      <c r="A12" s="6" t="str">
        <f>'INPUT by product'!A12</f>
        <v>SADC</v>
      </c>
      <c r="B12" s="6">
        <f>'INPUT by product'!B12</f>
        <v>66415.435496000006</v>
      </c>
      <c r="C12" s="6">
        <f>'INPUT by product'!C12</f>
        <v>85693.893321999989</v>
      </c>
      <c r="D12" s="6">
        <f>'INPUT by product'!D12</f>
        <v>102256.53232699999</v>
      </c>
      <c r="E12" s="6">
        <f>'INPUT by product'!E12</f>
        <v>121223.439971</v>
      </c>
      <c r="F12" s="6">
        <f>'INPUT by product'!F12</f>
        <v>150712.00110099997</v>
      </c>
      <c r="G12" s="6">
        <f>'INPUT by product'!G12</f>
        <v>195690.12942799999</v>
      </c>
      <c r="H12" s="6">
        <f>'INPUT by product'!H12</f>
        <v>137669.912067</v>
      </c>
      <c r="I12" s="6">
        <f>'INPUT by product'!I12</f>
        <v>179168.96988699996</v>
      </c>
      <c r="J12" s="6">
        <f>'INPUT by product'!J12</f>
        <v>227084.37961300006</v>
      </c>
      <c r="K12" s="6">
        <f>'INPUT by product'!K12</f>
        <v>245440.847289</v>
      </c>
      <c r="L12" s="6"/>
      <c r="M12" s="6">
        <f>'INPUT by product'!M12</f>
        <v>47733.333021999999</v>
      </c>
      <c r="N12" s="6">
        <f>'INPUT by product'!N12</f>
        <v>61098.447276999999</v>
      </c>
      <c r="O12" s="6">
        <f>'INPUT by product'!O12</f>
        <v>76015.483449000007</v>
      </c>
      <c r="P12" s="6">
        <f>'INPUT by product'!P12</f>
        <v>97201.753536999982</v>
      </c>
      <c r="Q12" s="6">
        <f>'INPUT by product'!Q12</f>
        <v>108592.91649800001</v>
      </c>
      <c r="R12" s="6">
        <f>'INPUT by product'!R12</f>
        <v>128628.25955600002</v>
      </c>
      <c r="S12" s="6">
        <f>'INPUT by product'!S12</f>
        <v>104683.20748500001</v>
      </c>
      <c r="T12" s="6">
        <f>'INPUT by product'!T12</f>
        <v>128145.01354500001</v>
      </c>
      <c r="U12" s="6">
        <f>'INPUT by product'!U12</f>
        <v>154072.40786000001</v>
      </c>
      <c r="V12" s="6">
        <f>'INPUT by product'!V12</f>
        <v>168003.22341399998</v>
      </c>
      <c r="W12" s="6"/>
      <c r="X12" s="6">
        <f>'INPUT by product'!X12</f>
        <v>18682.102474000007</v>
      </c>
      <c r="Y12" s="6">
        <f>'INPUT by product'!Y12</f>
        <v>24595.44604499999</v>
      </c>
      <c r="Z12" s="6">
        <f>'INPUT by product'!Z12</f>
        <v>26241.048877999987</v>
      </c>
      <c r="AA12" s="6">
        <f>'INPUT by product'!AA12</f>
        <v>24021.686434000017</v>
      </c>
      <c r="AB12" s="6">
        <f>'INPUT by product'!AB12</f>
        <v>42119.084602999967</v>
      </c>
      <c r="AC12" s="6">
        <f>'INPUT by product'!AC12</f>
        <v>67061.869871999967</v>
      </c>
      <c r="AD12" s="6">
        <f>'INPUT by product'!AD12</f>
        <v>32986.704581999991</v>
      </c>
      <c r="AE12" s="6">
        <f>'INPUT by product'!AE12</f>
        <v>51023.956341999947</v>
      </c>
      <c r="AF12" s="6">
        <f>'INPUT by product'!AF12</f>
        <v>73011.971753000049</v>
      </c>
      <c r="AG12" s="6">
        <f>'INPUT by product'!AG12</f>
        <v>77437.623875000019</v>
      </c>
      <c r="AH12" s="6"/>
      <c r="AI12" s="6">
        <f>'INPUT by product'!AI12</f>
        <v>114148.768518</v>
      </c>
      <c r="AJ12" s="6">
        <f>'INPUT by product'!AJ12</f>
        <v>146792.34059899999</v>
      </c>
      <c r="AK12" s="6">
        <f>'INPUT by product'!AK12</f>
        <v>178272.01577599999</v>
      </c>
      <c r="AL12" s="6">
        <f>'INPUT by product'!AL12</f>
        <v>218425.193508</v>
      </c>
      <c r="AM12" s="6">
        <f>'INPUT by product'!AM12</f>
        <v>259304.91759899998</v>
      </c>
      <c r="AN12" s="6">
        <f>'INPUT by product'!AN12</f>
        <v>324318.38898400002</v>
      </c>
      <c r="AO12" s="6">
        <f>'INPUT by product'!AO12</f>
        <v>242353.11955200002</v>
      </c>
      <c r="AP12" s="6">
        <f>'INPUT by product'!AP12</f>
        <v>307313.98343199998</v>
      </c>
      <c r="AQ12" s="6">
        <f>'INPUT by product'!AQ12</f>
        <v>381156.78747300006</v>
      </c>
      <c r="AR12" s="6">
        <f>'INPUT by product'!AR12</f>
        <v>413444.07070299995</v>
      </c>
    </row>
    <row r="15" spans="1:44" x14ac:dyDescent="0.25">
      <c r="B15" t="s">
        <v>62</v>
      </c>
      <c r="M15" t="s">
        <v>58</v>
      </c>
      <c r="X15" t="s">
        <v>58</v>
      </c>
      <c r="AI15" t="s">
        <v>58</v>
      </c>
    </row>
    <row r="16" spans="1:44" x14ac:dyDescent="0.25">
      <c r="B16" s="12">
        <v>2002</v>
      </c>
      <c r="C16" s="12">
        <v>2003</v>
      </c>
      <c r="D16" s="12">
        <v>2004</v>
      </c>
      <c r="E16" s="12">
        <v>2005</v>
      </c>
      <c r="F16" s="12">
        <v>2006</v>
      </c>
      <c r="G16" s="12">
        <v>2007</v>
      </c>
      <c r="H16" s="12">
        <v>2008</v>
      </c>
      <c r="I16" s="12">
        <v>2009</v>
      </c>
      <c r="J16" s="12">
        <v>2010</v>
      </c>
      <c r="K16" s="12">
        <v>2011</v>
      </c>
      <c r="M16" s="12">
        <v>2002</v>
      </c>
      <c r="N16" s="12">
        <v>2003</v>
      </c>
      <c r="O16" s="12">
        <v>2004</v>
      </c>
      <c r="P16" s="12">
        <v>2005</v>
      </c>
      <c r="Q16" s="12">
        <v>2006</v>
      </c>
      <c r="R16" s="12">
        <v>2007</v>
      </c>
      <c r="S16" s="12">
        <v>2008</v>
      </c>
      <c r="T16" s="12">
        <v>2009</v>
      </c>
      <c r="U16" s="12">
        <v>2010</v>
      </c>
      <c r="V16" s="12">
        <v>2011</v>
      </c>
      <c r="X16" s="12">
        <v>2002</v>
      </c>
      <c r="Y16" s="12">
        <v>2003</v>
      </c>
      <c r="Z16" s="12">
        <v>2004</v>
      </c>
      <c r="AA16" s="12">
        <v>2005</v>
      </c>
      <c r="AB16" s="12">
        <v>2006</v>
      </c>
      <c r="AC16" s="12">
        <v>2007</v>
      </c>
      <c r="AD16" s="12">
        <v>2008</v>
      </c>
      <c r="AE16" s="12">
        <v>2009</v>
      </c>
      <c r="AF16" s="12">
        <v>2010</v>
      </c>
      <c r="AG16" s="12">
        <v>2011</v>
      </c>
      <c r="AI16" s="12">
        <v>2002</v>
      </c>
      <c r="AJ16" s="12">
        <v>2003</v>
      </c>
      <c r="AK16" s="12">
        <v>2004</v>
      </c>
      <c r="AL16" s="12">
        <v>2005</v>
      </c>
      <c r="AM16" s="12">
        <v>2006</v>
      </c>
      <c r="AN16" s="12">
        <v>2007</v>
      </c>
      <c r="AO16" s="12">
        <v>2008</v>
      </c>
      <c r="AP16" s="12">
        <v>2009</v>
      </c>
      <c r="AQ16" s="12">
        <v>2010</v>
      </c>
      <c r="AR16" s="12">
        <v>2011</v>
      </c>
    </row>
    <row r="17" spans="1:44" s="14" customFormat="1" x14ac:dyDescent="0.25">
      <c r="A17" s="16" t="s">
        <v>6</v>
      </c>
      <c r="B17" s="14">
        <f t="shared" ref="B17:K17" si="0">B5/B$4</f>
        <v>2.6636067828374813E-2</v>
      </c>
      <c r="C17" s="14">
        <f t="shared" si="0"/>
        <v>2.8723373366661146E-2</v>
      </c>
      <c r="D17" s="14">
        <f t="shared" si="0"/>
        <v>3.1925350507155212E-2</v>
      </c>
      <c r="E17" s="14">
        <f t="shared" si="0"/>
        <v>3.3876377631674684E-2</v>
      </c>
      <c r="F17" s="14">
        <f t="shared" si="0"/>
        <v>3.4829873107846653E-2</v>
      </c>
      <c r="G17" s="14">
        <f t="shared" si="0"/>
        <v>3.9280396371567473E-2</v>
      </c>
      <c r="H17" s="14">
        <f t="shared" si="0"/>
        <v>3.4268246855132592E-2</v>
      </c>
      <c r="I17" s="14">
        <f t="shared" si="0"/>
        <v>3.6969801819771796E-2</v>
      </c>
      <c r="J17" s="14">
        <f t="shared" si="0"/>
        <v>3.6854038896875038E-2</v>
      </c>
      <c r="K17" s="14">
        <f t="shared" si="0"/>
        <v>3.6735703970745888E-2</v>
      </c>
      <c r="M17" s="14">
        <f t="shared" ref="M17:V17" si="1">M5/M$4</f>
        <v>2.105387724002793E-2</v>
      </c>
      <c r="N17" s="14">
        <f t="shared" si="1"/>
        <v>2.098324827667555E-2</v>
      </c>
      <c r="O17" s="14">
        <f t="shared" si="1"/>
        <v>2.2756923904889648E-2</v>
      </c>
      <c r="P17" s="14">
        <f t="shared" si="1"/>
        <v>2.3927947413549918E-2</v>
      </c>
      <c r="Q17" s="14">
        <f t="shared" si="1"/>
        <v>2.5261326599217947E-2</v>
      </c>
      <c r="R17" s="14">
        <f t="shared" si="1"/>
        <v>2.7454187791555142E-2</v>
      </c>
      <c r="S17" s="14">
        <f t="shared" si="1"/>
        <v>3.1305645386442475E-2</v>
      </c>
      <c r="T17" s="14">
        <f t="shared" si="1"/>
        <v>2.9789073843585055E-2</v>
      </c>
      <c r="U17" s="14">
        <f t="shared" si="1"/>
        <v>2.9430805501333413E-2</v>
      </c>
      <c r="V17" s="14">
        <f t="shared" si="1"/>
        <v>3.2164292839262261E-2</v>
      </c>
      <c r="X17" s="14">
        <f t="shared" ref="X17:AG17" si="2">X5/X$4</f>
        <v>-6.8273366028174326E-2</v>
      </c>
      <c r="Y17" s="14">
        <f t="shared" si="2"/>
        <v>-9.5293430367586862E-2</v>
      </c>
      <c r="Z17" s="14">
        <f t="shared" si="2"/>
        <v>-0.12241313686473877</v>
      </c>
      <c r="AA17" s="14">
        <f t="shared" si="2"/>
        <v>-0.15349032968090578</v>
      </c>
      <c r="AB17" s="14">
        <f t="shared" si="2"/>
        <v>-0.13777510826871756</v>
      </c>
      <c r="AC17" s="14">
        <f t="shared" si="2"/>
        <v>-0.18454810214394624</v>
      </c>
      <c r="AD17" s="14">
        <f t="shared" si="2"/>
        <v>-3.5528239103079243E-2</v>
      </c>
      <c r="AE17" s="14">
        <f t="shared" si="2"/>
        <v>-0.10116084184352474</v>
      </c>
      <c r="AF17" s="14">
        <f t="shared" si="2"/>
        <v>-0.10124236438203982</v>
      </c>
      <c r="AG17" s="14">
        <f t="shared" si="2"/>
        <v>0.11407855953693997</v>
      </c>
      <c r="AI17" s="14">
        <f t="shared" ref="AI17:AR17" si="3">AI5/AI$4</f>
        <v>2.3760405084736549E-2</v>
      </c>
      <c r="AJ17" s="14">
        <f t="shared" si="3"/>
        <v>2.4728651726016609E-2</v>
      </c>
      <c r="AK17" s="14">
        <f t="shared" si="3"/>
        <v>2.7200807244018459E-2</v>
      </c>
      <c r="AL17" s="14">
        <f t="shared" si="3"/>
        <v>2.8766505535571321E-2</v>
      </c>
      <c r="AM17" s="14">
        <f t="shared" si="3"/>
        <v>2.9909208636810264E-2</v>
      </c>
      <c r="AN17" s="14">
        <f t="shared" si="3"/>
        <v>3.3206840808860917E-2</v>
      </c>
      <c r="AO17" s="14">
        <f t="shared" si="3"/>
        <v>3.275482658750397E-2</v>
      </c>
      <c r="AP17" s="14">
        <f t="shared" si="3"/>
        <v>3.3283624788936747E-2</v>
      </c>
      <c r="AQ17" s="14">
        <f t="shared" si="3"/>
        <v>3.3039909862241951E-2</v>
      </c>
      <c r="AR17" s="14">
        <f t="shared" si="3"/>
        <v>3.4515608656639878E-2</v>
      </c>
    </row>
    <row r="19" spans="1:44" x14ac:dyDescent="0.25">
      <c r="B19" t="s">
        <v>59</v>
      </c>
      <c r="M19" t="s">
        <v>59</v>
      </c>
      <c r="X19" t="s">
        <v>59</v>
      </c>
      <c r="AI19" t="s">
        <v>59</v>
      </c>
    </row>
    <row r="20" spans="1:44" x14ac:dyDescent="0.25">
      <c r="B20" s="12">
        <v>2002</v>
      </c>
      <c r="C20" s="12">
        <v>2003</v>
      </c>
      <c r="D20" s="12">
        <v>2004</v>
      </c>
      <c r="E20" s="12">
        <v>2005</v>
      </c>
      <c r="F20" s="12">
        <v>2006</v>
      </c>
      <c r="G20" s="12">
        <v>2007</v>
      </c>
      <c r="H20" s="12">
        <v>2008</v>
      </c>
      <c r="I20" s="12">
        <v>2009</v>
      </c>
      <c r="J20" s="12">
        <v>2010</v>
      </c>
      <c r="K20" s="12">
        <v>2011</v>
      </c>
      <c r="M20" s="12">
        <v>2002</v>
      </c>
      <c r="N20" s="12">
        <v>2003</v>
      </c>
      <c r="O20" s="12">
        <v>2004</v>
      </c>
      <c r="P20" s="12">
        <v>2005</v>
      </c>
      <c r="Q20" s="12">
        <v>2006</v>
      </c>
      <c r="R20" s="12">
        <v>2007</v>
      </c>
      <c r="S20" s="12">
        <v>2008</v>
      </c>
      <c r="T20" s="12">
        <v>2009</v>
      </c>
      <c r="U20" s="12">
        <v>2010</v>
      </c>
      <c r="V20" s="12">
        <v>2011</v>
      </c>
      <c r="X20" s="12">
        <v>2002</v>
      </c>
      <c r="Y20" s="12">
        <v>2003</v>
      </c>
      <c r="Z20" s="12">
        <v>2004</v>
      </c>
      <c r="AA20" s="12">
        <v>2005</v>
      </c>
      <c r="AB20" s="12">
        <v>2006</v>
      </c>
      <c r="AC20" s="12">
        <v>2007</v>
      </c>
      <c r="AD20" s="12">
        <v>2008</v>
      </c>
      <c r="AE20" s="12">
        <v>2009</v>
      </c>
      <c r="AF20" s="12">
        <v>2010</v>
      </c>
      <c r="AG20" s="12">
        <v>2011</v>
      </c>
      <c r="AI20" s="12">
        <v>2002</v>
      </c>
      <c r="AJ20" s="12">
        <v>2003</v>
      </c>
      <c r="AK20" s="12">
        <v>2004</v>
      </c>
      <c r="AL20" s="12">
        <v>2005</v>
      </c>
      <c r="AM20" s="12">
        <v>2006</v>
      </c>
      <c r="AN20" s="12">
        <v>2007</v>
      </c>
      <c r="AO20" s="12">
        <v>2008</v>
      </c>
      <c r="AP20" s="12">
        <v>2009</v>
      </c>
      <c r="AQ20" s="12">
        <v>2010</v>
      </c>
      <c r="AR20" s="12">
        <v>2011</v>
      </c>
    </row>
    <row r="21" spans="1:44" s="14" customFormat="1" x14ac:dyDescent="0.25">
      <c r="A21" s="16" t="s">
        <v>5</v>
      </c>
      <c r="B21" s="14">
        <f t="shared" ref="B21:K21" si="4">B4/B$5</f>
        <v>37.543079047678432</v>
      </c>
      <c r="C21" s="14">
        <f t="shared" si="4"/>
        <v>34.814852254111884</v>
      </c>
      <c r="D21" s="14">
        <f t="shared" si="4"/>
        <v>31.323070353632506</v>
      </c>
      <c r="E21" s="14">
        <f t="shared" si="4"/>
        <v>29.51909471764159</v>
      </c>
      <c r="F21" s="14">
        <f t="shared" si="4"/>
        <v>28.710986023509651</v>
      </c>
      <c r="G21" s="14">
        <f t="shared" si="4"/>
        <v>25.457991577799735</v>
      </c>
      <c r="H21" s="14">
        <f t="shared" si="4"/>
        <v>29.181533687073433</v>
      </c>
      <c r="I21" s="14">
        <f t="shared" si="4"/>
        <v>27.049103613673974</v>
      </c>
      <c r="J21" s="14">
        <f t="shared" si="4"/>
        <v>27.134068067768631</v>
      </c>
      <c r="K21" s="14">
        <f t="shared" si="4"/>
        <v>27.2214737138654</v>
      </c>
      <c r="M21" s="14">
        <f t="shared" ref="M21:V21" si="5">M4/M$5</f>
        <v>47.497189643472687</v>
      </c>
      <c r="N21" s="14">
        <f t="shared" si="5"/>
        <v>47.657063711702577</v>
      </c>
      <c r="O21" s="14">
        <f t="shared" si="5"/>
        <v>43.942670115671291</v>
      </c>
      <c r="P21" s="14">
        <f t="shared" si="5"/>
        <v>41.792134641424362</v>
      </c>
      <c r="Q21" s="14">
        <f t="shared" si="5"/>
        <v>39.586202888923445</v>
      </c>
      <c r="R21" s="14">
        <f t="shared" si="5"/>
        <v>36.424315575913639</v>
      </c>
      <c r="S21" s="14">
        <f t="shared" si="5"/>
        <v>31.943120407064651</v>
      </c>
      <c r="T21" s="14">
        <f t="shared" si="5"/>
        <v>33.569355168634942</v>
      </c>
      <c r="U21" s="14">
        <f t="shared" si="5"/>
        <v>33.978003080978986</v>
      </c>
      <c r="V21" s="14">
        <f t="shared" si="5"/>
        <v>31.090377301232671</v>
      </c>
      <c r="X21" s="14">
        <f t="shared" ref="X21:AG21" si="6">X4/X$5</f>
        <v>-14.647000114031737</v>
      </c>
      <c r="Y21" s="14">
        <f t="shared" si="6"/>
        <v>-10.493902844535864</v>
      </c>
      <c r="Z21" s="14">
        <f t="shared" si="6"/>
        <v>-8.1690578773825298</v>
      </c>
      <c r="AA21" s="14">
        <f t="shared" si="6"/>
        <v>-6.515068422088353</v>
      </c>
      <c r="AB21" s="14">
        <f t="shared" si="6"/>
        <v>-7.2582051472577538</v>
      </c>
      <c r="AC21" s="14">
        <f t="shared" si="6"/>
        <v>-5.4186414727798553</v>
      </c>
      <c r="AD21" s="14">
        <f t="shared" si="6"/>
        <v>-28.146624354183928</v>
      </c>
      <c r="AE21" s="14">
        <f t="shared" si="6"/>
        <v>-9.8852479059713332</v>
      </c>
      <c r="AF21" s="14">
        <f t="shared" si="6"/>
        <v>-9.8772880908478466</v>
      </c>
      <c r="AG21" s="14">
        <f t="shared" si="6"/>
        <v>8.7658890860748304</v>
      </c>
      <c r="AI21" s="14">
        <f t="shared" ref="AI21:AR21" si="7">AI4/AI$5</f>
        <v>42.086824548390808</v>
      </c>
      <c r="AJ21" s="14">
        <f t="shared" si="7"/>
        <v>40.43892125941975</v>
      </c>
      <c r="AK21" s="14">
        <f t="shared" si="7"/>
        <v>36.763614808523855</v>
      </c>
      <c r="AL21" s="14">
        <f t="shared" si="7"/>
        <v>34.762651263409332</v>
      </c>
      <c r="AM21" s="14">
        <f t="shared" si="7"/>
        <v>33.4345188514706</v>
      </c>
      <c r="AN21" s="14">
        <f t="shared" si="7"/>
        <v>30.114276927336004</v>
      </c>
      <c r="AO21" s="14">
        <f t="shared" si="7"/>
        <v>30.529851755695205</v>
      </c>
      <c r="AP21" s="14">
        <f t="shared" si="7"/>
        <v>30.044804504958645</v>
      </c>
      <c r="AQ21" s="14">
        <f t="shared" si="7"/>
        <v>30.266426396725773</v>
      </c>
      <c r="AR21" s="14">
        <f t="shared" si="7"/>
        <v>28.972399413493374</v>
      </c>
    </row>
    <row r="22" spans="1:44" s="14" customFormat="1" x14ac:dyDescent="0.25">
      <c r="A22" s="16" t="s">
        <v>6</v>
      </c>
      <c r="B22" s="14">
        <f t="shared" ref="B22:K22" si="8">B5/B$5</f>
        <v>1</v>
      </c>
      <c r="C22" s="14">
        <f t="shared" si="8"/>
        <v>1</v>
      </c>
      <c r="D22" s="14">
        <f t="shared" si="8"/>
        <v>1</v>
      </c>
      <c r="E22" s="14">
        <f t="shared" si="8"/>
        <v>1</v>
      </c>
      <c r="F22" s="14">
        <f t="shared" si="8"/>
        <v>1</v>
      </c>
      <c r="G22" s="14">
        <f t="shared" si="8"/>
        <v>1</v>
      </c>
      <c r="H22" s="14">
        <f t="shared" si="8"/>
        <v>1</v>
      </c>
      <c r="I22" s="14">
        <f t="shared" si="8"/>
        <v>1</v>
      </c>
      <c r="J22" s="14">
        <f t="shared" si="8"/>
        <v>1</v>
      </c>
      <c r="K22" s="14">
        <f t="shared" si="8"/>
        <v>1</v>
      </c>
      <c r="M22" s="14">
        <f t="shared" ref="M22:V22" si="9">M5/M$5</f>
        <v>1</v>
      </c>
      <c r="N22" s="14">
        <f t="shared" si="9"/>
        <v>1</v>
      </c>
      <c r="O22" s="14">
        <f t="shared" si="9"/>
        <v>1</v>
      </c>
      <c r="P22" s="14">
        <f t="shared" si="9"/>
        <v>1</v>
      </c>
      <c r="Q22" s="14">
        <f t="shared" si="9"/>
        <v>1</v>
      </c>
      <c r="R22" s="14">
        <f t="shared" si="9"/>
        <v>1</v>
      </c>
      <c r="S22" s="14">
        <f t="shared" si="9"/>
        <v>1</v>
      </c>
      <c r="T22" s="14">
        <f t="shared" si="9"/>
        <v>1</v>
      </c>
      <c r="U22" s="14">
        <f t="shared" si="9"/>
        <v>1</v>
      </c>
      <c r="V22" s="14">
        <f t="shared" si="9"/>
        <v>1</v>
      </c>
      <c r="X22" s="14">
        <f t="shared" ref="X22:AG22" si="10">X5/X$5</f>
        <v>1</v>
      </c>
      <c r="Y22" s="14">
        <f t="shared" si="10"/>
        <v>1</v>
      </c>
      <c r="Z22" s="14">
        <f t="shared" si="10"/>
        <v>1</v>
      </c>
      <c r="AA22" s="14">
        <f t="shared" si="10"/>
        <v>1</v>
      </c>
      <c r="AB22" s="14">
        <f t="shared" si="10"/>
        <v>1</v>
      </c>
      <c r="AC22" s="14">
        <f t="shared" si="10"/>
        <v>1</v>
      </c>
      <c r="AD22" s="14">
        <f t="shared" si="10"/>
        <v>1</v>
      </c>
      <c r="AE22" s="14">
        <f t="shared" si="10"/>
        <v>1</v>
      </c>
      <c r="AF22" s="14">
        <f t="shared" si="10"/>
        <v>1</v>
      </c>
      <c r="AG22" s="14">
        <f t="shared" si="10"/>
        <v>1</v>
      </c>
      <c r="AI22" s="14">
        <f t="shared" ref="AI22:AR22" si="11">AI5/AI$5</f>
        <v>1</v>
      </c>
      <c r="AJ22" s="14">
        <f t="shared" si="11"/>
        <v>1</v>
      </c>
      <c r="AK22" s="14">
        <f t="shared" si="11"/>
        <v>1</v>
      </c>
      <c r="AL22" s="14">
        <f t="shared" si="11"/>
        <v>1</v>
      </c>
      <c r="AM22" s="14">
        <f t="shared" si="11"/>
        <v>1</v>
      </c>
      <c r="AN22" s="14">
        <f t="shared" si="11"/>
        <v>1</v>
      </c>
      <c r="AO22" s="14">
        <f t="shared" si="11"/>
        <v>1</v>
      </c>
      <c r="AP22" s="14">
        <f t="shared" si="11"/>
        <v>1</v>
      </c>
      <c r="AQ22" s="14">
        <f t="shared" si="11"/>
        <v>1</v>
      </c>
      <c r="AR22" s="14">
        <f t="shared" si="11"/>
        <v>1</v>
      </c>
    </row>
    <row r="23" spans="1:44" s="14" customFormat="1" x14ac:dyDescent="0.25">
      <c r="A23" s="16" t="s">
        <v>7</v>
      </c>
      <c r="B23" s="14">
        <f t="shared" ref="B23:K23" si="12">B6/B$5</f>
        <v>0.45429903114765363</v>
      </c>
      <c r="C23" s="14">
        <f t="shared" si="12"/>
        <v>0.45790357202681775</v>
      </c>
      <c r="D23" s="14">
        <f t="shared" si="12"/>
        <v>0.46003658009855247</v>
      </c>
      <c r="E23" s="14">
        <f t="shared" si="12"/>
        <v>0.47500406529399458</v>
      </c>
      <c r="F23" s="14">
        <f t="shared" si="12"/>
        <v>0.47028823801953096</v>
      </c>
      <c r="G23" s="14">
        <f t="shared" si="12"/>
        <v>0.46547338285310252</v>
      </c>
      <c r="H23" s="14">
        <f t="shared" si="12"/>
        <v>0.45917624091025006</v>
      </c>
      <c r="I23" s="14">
        <f t="shared" si="12"/>
        <v>0.46616265917008703</v>
      </c>
      <c r="J23" s="14">
        <f t="shared" si="12"/>
        <v>0.42666615515480472</v>
      </c>
      <c r="K23" s="14">
        <f t="shared" si="12"/>
        <v>0.45506558231346278</v>
      </c>
      <c r="M23" s="14">
        <f t="shared" ref="M23:V23" si="13">M6/M$5</f>
        <v>0.55616226366340393</v>
      </c>
      <c r="N23" s="14">
        <f t="shared" si="13"/>
        <v>0.53930279633132028</v>
      </c>
      <c r="O23" s="14">
        <f t="shared" si="13"/>
        <v>0.53784910706323319</v>
      </c>
      <c r="P23" s="14">
        <f t="shared" si="13"/>
        <v>0.53355417325969834</v>
      </c>
      <c r="Q23" s="14">
        <f t="shared" si="13"/>
        <v>0.55255646022059957</v>
      </c>
      <c r="R23" s="14">
        <f t="shared" si="13"/>
        <v>0.56472812310521747</v>
      </c>
      <c r="S23" s="14">
        <f t="shared" si="13"/>
        <v>0.56299995444684969</v>
      </c>
      <c r="T23" s="14">
        <f t="shared" si="13"/>
        <v>0.56277332599392194</v>
      </c>
      <c r="U23" s="14">
        <f t="shared" si="13"/>
        <v>0.54832503754597806</v>
      </c>
      <c r="V23" s="14">
        <f t="shared" si="13"/>
        <v>0.55408967489856431</v>
      </c>
      <c r="X23" s="14">
        <f t="shared" ref="X23:AG23" si="14">X6/X$5</f>
        <v>-7.9776828016588072E-2</v>
      </c>
      <c r="Y23" s="14">
        <f t="shared" si="14"/>
        <v>0.17071802525304455</v>
      </c>
      <c r="Z23" s="14">
        <f t="shared" si="14"/>
        <v>0.21652788324491892</v>
      </c>
      <c r="AA23" s="14">
        <f t="shared" si="14"/>
        <v>0.30309847748631702</v>
      </c>
      <c r="AB23" s="14">
        <f t="shared" si="14"/>
        <v>0.19819054578497572</v>
      </c>
      <c r="AC23" s="14">
        <f t="shared" si="14"/>
        <v>0.18601308295477431</v>
      </c>
      <c r="AD23" s="14">
        <f t="shared" si="14"/>
        <v>-1.6961144892230926</v>
      </c>
      <c r="AE23" s="14">
        <f t="shared" si="14"/>
        <v>-8.1094191112618411E-2</v>
      </c>
      <c r="AF23" s="14">
        <f t="shared" si="14"/>
        <v>-0.23125362598683372</v>
      </c>
      <c r="AG23" s="14">
        <f t="shared" si="14"/>
        <v>-1.7302746238794398E-2</v>
      </c>
      <c r="AI23" s="14">
        <f t="shared" ref="AI23:AR23" si="15">AI6/AI$5</f>
        <v>0.50079646554696755</v>
      </c>
      <c r="AJ23" s="14">
        <f t="shared" si="15"/>
        <v>0.49355123722676003</v>
      </c>
      <c r="AK23" s="14">
        <f t="shared" si="15"/>
        <v>0.49358300946885947</v>
      </c>
      <c r="AL23" s="14">
        <f t="shared" si="15"/>
        <v>0.50001912299653217</v>
      </c>
      <c r="AM23" s="14">
        <f t="shared" si="15"/>
        <v>0.50602055058615003</v>
      </c>
      <c r="AN23" s="14">
        <f t="shared" si="15"/>
        <v>0.50761680237886497</v>
      </c>
      <c r="AO23" s="14">
        <f t="shared" si="15"/>
        <v>0.50986716721701242</v>
      </c>
      <c r="AP23" s="14">
        <f t="shared" si="15"/>
        <v>0.51055000500670034</v>
      </c>
      <c r="AQ23" s="14">
        <f t="shared" si="15"/>
        <v>0.48234745733170142</v>
      </c>
      <c r="AR23" s="14">
        <f t="shared" si="15"/>
        <v>0.49988030169694037</v>
      </c>
    </row>
    <row r="24" spans="1:44" s="14" customFormat="1" x14ac:dyDescent="0.25">
      <c r="A24" s="16" t="s">
        <v>8</v>
      </c>
      <c r="B24" s="14">
        <f t="shared" ref="B24:K24" si="16">B7/B$5</f>
        <v>0.20291823040890913</v>
      </c>
      <c r="C24" s="14">
        <f t="shared" si="16"/>
        <v>0.20584815413452925</v>
      </c>
      <c r="D24" s="14">
        <f t="shared" si="16"/>
        <v>0.21626830180847811</v>
      </c>
      <c r="E24" s="14">
        <f t="shared" si="16"/>
        <v>0.22441431613516191</v>
      </c>
      <c r="F24" s="14">
        <f t="shared" si="16"/>
        <v>0.22267231275552646</v>
      </c>
      <c r="G24" s="14">
        <f t="shared" si="16"/>
        <v>0.22392944704329726</v>
      </c>
      <c r="H24" s="14">
        <f t="shared" si="16"/>
        <v>0.23088134042455011</v>
      </c>
      <c r="I24" s="14">
        <f t="shared" si="16"/>
        <v>0.22256433506461237</v>
      </c>
      <c r="J24" s="14">
        <f t="shared" si="16"/>
        <v>0.15992129008299596</v>
      </c>
      <c r="K24" s="14">
        <f t="shared" si="16"/>
        <v>0.2077567851758626</v>
      </c>
      <c r="M24" s="14">
        <f t="shared" ref="M24:V24" si="17">M7/M$5</f>
        <v>0.25600983511164871</v>
      </c>
      <c r="N24" s="14">
        <f t="shared" si="17"/>
        <v>0.2588217607067595</v>
      </c>
      <c r="O24" s="14">
        <f t="shared" si="17"/>
        <v>0.26882698126697857</v>
      </c>
      <c r="P24" s="14">
        <f t="shared" si="17"/>
        <v>0.27275639331755974</v>
      </c>
      <c r="Q24" s="14">
        <f t="shared" si="17"/>
        <v>0.26495641293888972</v>
      </c>
      <c r="R24" s="14">
        <f t="shared" si="17"/>
        <v>0.26584853910826178</v>
      </c>
      <c r="S24" s="14">
        <f t="shared" si="17"/>
        <v>0.28508455072956934</v>
      </c>
      <c r="T24" s="14">
        <f t="shared" si="17"/>
        <v>0.28319193191306102</v>
      </c>
      <c r="U24" s="14">
        <f t="shared" si="17"/>
        <v>0.23713678042706174</v>
      </c>
      <c r="V24" s="14">
        <f t="shared" si="17"/>
        <v>0.26235254471594088</v>
      </c>
      <c r="X24" s="14">
        <f t="shared" ref="X24:AG24" si="18">X7/X$5</f>
        <v>-7.5444665561819446E-2</v>
      </c>
      <c r="Y24" s="14">
        <f t="shared" si="18"/>
        <v>1.8951358765642943E-2</v>
      </c>
      <c r="Z24" s="14">
        <f t="shared" si="18"/>
        <v>5.1789701221498848E-2</v>
      </c>
      <c r="AA24" s="14">
        <f t="shared" si="18"/>
        <v>8.2479937487183519E-2</v>
      </c>
      <c r="AB24" s="14">
        <f t="shared" si="18"/>
        <v>8.2819939988943908E-2</v>
      </c>
      <c r="AC24" s="14">
        <f t="shared" si="18"/>
        <v>0.10590262021180999</v>
      </c>
      <c r="AD24" s="14">
        <f t="shared" si="18"/>
        <v>-0.89433054744241258</v>
      </c>
      <c r="AE24" s="14">
        <f t="shared" si="18"/>
        <v>-0.12086428190158467</v>
      </c>
      <c r="AF24" s="14">
        <f t="shared" si="18"/>
        <v>-0.2576528114492555</v>
      </c>
      <c r="AG24" s="14">
        <f t="shared" si="18"/>
        <v>-5.2677892958898763E-2</v>
      </c>
      <c r="AI24" s="14">
        <f t="shared" ref="AI24:AR24" si="19">AI7/AI$5</f>
        <v>0.22715291593627288</v>
      </c>
      <c r="AJ24" s="14">
        <f t="shared" si="19"/>
        <v>0.22904721294197136</v>
      </c>
      <c r="AK24" s="14">
        <f t="shared" si="19"/>
        <v>0.23892732725114868</v>
      </c>
      <c r="AL24" s="14">
        <f t="shared" si="19"/>
        <v>0.24506807566172939</v>
      </c>
      <c r="AM24" s="14">
        <f t="shared" si="19"/>
        <v>0.24103795435961287</v>
      </c>
      <c r="AN24" s="14">
        <f t="shared" si="19"/>
        <v>0.24172823306143121</v>
      </c>
      <c r="AO24" s="14">
        <f t="shared" si="19"/>
        <v>0.25734553483224765</v>
      </c>
      <c r="AP24" s="14">
        <f t="shared" si="19"/>
        <v>0.25041941770742193</v>
      </c>
      <c r="AQ24" s="14">
        <f t="shared" si="19"/>
        <v>0.19526157076025058</v>
      </c>
      <c r="AR24" s="14">
        <f t="shared" si="19"/>
        <v>0.23246484944026102</v>
      </c>
    </row>
    <row r="25" spans="1:44" s="14" customFormat="1" x14ac:dyDescent="0.25">
      <c r="A25" s="16" t="s">
        <v>9</v>
      </c>
      <c r="B25" s="14">
        <f t="shared" ref="B25:K25" si="20">B8/B$5</f>
        <v>2.0985023789127727E-2</v>
      </c>
      <c r="C25" s="14">
        <f t="shared" si="20"/>
        <v>2.0012534912612501E-2</v>
      </c>
      <c r="D25" s="14">
        <f t="shared" si="20"/>
        <v>1.7657608384155754E-2</v>
      </c>
      <c r="E25" s="14">
        <f t="shared" si="20"/>
        <v>1.4970087691160958E-2</v>
      </c>
      <c r="F25" s="14">
        <f t="shared" si="20"/>
        <v>1.458654415398605E-2</v>
      </c>
      <c r="G25" s="14">
        <f t="shared" si="20"/>
        <v>1.4272938426175434E-2</v>
      </c>
      <c r="H25" s="14">
        <f t="shared" si="20"/>
        <v>1.9560130672322384E-2</v>
      </c>
      <c r="I25" s="14">
        <f t="shared" si="20"/>
        <v>1.6387337041433109E-2</v>
      </c>
      <c r="J25" s="14">
        <f t="shared" si="20"/>
        <v>1.5760177437084077E-2</v>
      </c>
      <c r="K25" s="14">
        <f t="shared" si="20"/>
        <v>1.4608503968842617E-2</v>
      </c>
      <c r="M25" s="14">
        <f t="shared" ref="M25:V25" si="21">M8/M$5</f>
        <v>4.068200162556973E-2</v>
      </c>
      <c r="N25" s="14">
        <f t="shared" si="21"/>
        <v>3.9567532671405566E-2</v>
      </c>
      <c r="O25" s="14">
        <f t="shared" si="21"/>
        <v>4.2766734037332471E-2</v>
      </c>
      <c r="P25" s="14">
        <f t="shared" si="21"/>
        <v>4.3994491781342078E-2</v>
      </c>
      <c r="Q25" s="14">
        <f t="shared" si="21"/>
        <v>4.4411028123022327E-2</v>
      </c>
      <c r="R25" s="14">
        <f t="shared" si="21"/>
        <v>4.2506249461036455E-2</v>
      </c>
      <c r="S25" s="14">
        <f t="shared" si="21"/>
        <v>4.5970556491626832E-2</v>
      </c>
      <c r="T25" s="14">
        <f t="shared" si="21"/>
        <v>4.7396729255233513E-2</v>
      </c>
      <c r="U25" s="14">
        <f t="shared" si="21"/>
        <v>4.7561466873508901E-2</v>
      </c>
      <c r="V25" s="14">
        <f t="shared" si="21"/>
        <v>5.1348185271647959E-2</v>
      </c>
      <c r="X25" s="14">
        <f t="shared" ref="X25:AG25" si="22">X8/X$5</f>
        <v>-8.2287571249619065E-2</v>
      </c>
      <c r="Y25" s="14">
        <f t="shared" si="22"/>
        <v>-4.897967934376167E-2</v>
      </c>
      <c r="Z25" s="14">
        <f t="shared" si="22"/>
        <v>-6.091959127052822E-2</v>
      </c>
      <c r="AA25" s="14">
        <f t="shared" si="22"/>
        <v>-7.0246787550346107E-2</v>
      </c>
      <c r="AB25" s="14">
        <f t="shared" si="22"/>
        <v>-8.4056322349525869E-2</v>
      </c>
      <c r="AC25" s="14">
        <f t="shared" si="22"/>
        <v>-6.5220389034896811E-2</v>
      </c>
      <c r="AD25" s="14">
        <f t="shared" si="22"/>
        <v>-0.52869752654541058</v>
      </c>
      <c r="AE25" s="14">
        <f t="shared" si="22"/>
        <v>-0.1592672037045661</v>
      </c>
      <c r="AF25" s="14">
        <f t="shared" si="22"/>
        <v>-0.1562182015748253</v>
      </c>
      <c r="AG25" s="14">
        <f t="shared" si="22"/>
        <v>-0.16064846022534215</v>
      </c>
      <c r="AI25" s="14">
        <f t="shared" ref="AI25:AR25" si="23">AI8/AI$5</f>
        <v>2.9976088692483211E-2</v>
      </c>
      <c r="AJ25" s="14">
        <f t="shared" si="23"/>
        <v>2.8576375895707939E-2</v>
      </c>
      <c r="AK25" s="14">
        <f t="shared" si="23"/>
        <v>2.8482620026006031E-2</v>
      </c>
      <c r="AL25" s="14">
        <f t="shared" si="23"/>
        <v>2.737052841319922E-2</v>
      </c>
      <c r="AM25" s="14">
        <f t="shared" si="23"/>
        <v>2.7540486208490329E-2</v>
      </c>
      <c r="AN25" s="14">
        <f t="shared" si="23"/>
        <v>2.6260761562089913E-2</v>
      </c>
      <c r="AO25" s="14">
        <f t="shared" si="23"/>
        <v>3.2454766236139285E-2</v>
      </c>
      <c r="AP25" s="14">
        <f t="shared" si="23"/>
        <v>3.0634465869215557E-2</v>
      </c>
      <c r="AQ25" s="14">
        <f t="shared" si="23"/>
        <v>3.0315113105743443E-2</v>
      </c>
      <c r="AR25" s="14">
        <f t="shared" si="23"/>
        <v>3.1235553657872922E-2</v>
      </c>
    </row>
    <row r="26" spans="1:44" s="14" customFormat="1" x14ac:dyDescent="0.25">
      <c r="A26" s="16" t="s">
        <v>10</v>
      </c>
      <c r="B26" s="14">
        <f t="shared" ref="B26:K26" si="24">B9/B$5</f>
        <v>0.11243603874932873</v>
      </c>
      <c r="C26" s="14">
        <f t="shared" si="24"/>
        <v>0.11963180128748725</v>
      </c>
      <c r="D26" s="14">
        <f t="shared" si="24"/>
        <v>0.14442152721193802</v>
      </c>
      <c r="E26" s="14">
        <f t="shared" si="24"/>
        <v>0.15714460014318771</v>
      </c>
      <c r="F26" s="14">
        <f t="shared" si="24"/>
        <v>0.16177607982590636</v>
      </c>
      <c r="G26" s="14">
        <f t="shared" si="24"/>
        <v>0.19594803086679977</v>
      </c>
      <c r="H26" s="14">
        <f t="shared" si="24"/>
        <v>0.17375947238736486</v>
      </c>
      <c r="I26" s="14">
        <f t="shared" si="24"/>
        <v>0.17739289906639966</v>
      </c>
      <c r="J26" s="14">
        <f t="shared" si="24"/>
        <v>0.18154482047408996</v>
      </c>
      <c r="K26" s="14">
        <f t="shared" si="24"/>
        <v>0.19118633565186383</v>
      </c>
      <c r="M26" s="14">
        <f t="shared" ref="M26:V26" si="25">M9/M$5</f>
        <v>6.9238346225404424E-2</v>
      </c>
      <c r="N26" s="14">
        <f t="shared" si="25"/>
        <v>6.9348807243973395E-2</v>
      </c>
      <c r="O26" s="14">
        <f t="shared" si="25"/>
        <v>6.7638896282210037E-2</v>
      </c>
      <c r="P26" s="14">
        <f t="shared" si="25"/>
        <v>7.8881270406208626E-2</v>
      </c>
      <c r="Q26" s="14">
        <f t="shared" si="25"/>
        <v>7.8023002289679649E-2</v>
      </c>
      <c r="R26" s="14">
        <f t="shared" si="25"/>
        <v>8.5904435901428558E-2</v>
      </c>
      <c r="S26" s="14">
        <f t="shared" si="25"/>
        <v>9.7613983992018871E-2</v>
      </c>
      <c r="T26" s="14">
        <f t="shared" si="25"/>
        <v>8.4930966390706589E-2</v>
      </c>
      <c r="U26" s="14">
        <f t="shared" si="25"/>
        <v>7.7240112276136072E-2</v>
      </c>
      <c r="V26" s="14">
        <f t="shared" si="25"/>
        <v>8.0007806793988376E-2</v>
      </c>
      <c r="X26" s="14">
        <f t="shared" ref="X26:AG26" si="26">X9/X$5</f>
        <v>0.3389244799546513</v>
      </c>
      <c r="Y26" s="14">
        <f t="shared" si="26"/>
        <v>0.29703581540669971</v>
      </c>
      <c r="Z26" s="14">
        <f t="shared" si="26"/>
        <v>0.38470723862673717</v>
      </c>
      <c r="AA26" s="14">
        <f t="shared" si="26"/>
        <v>0.38692903897124631</v>
      </c>
      <c r="AB26" s="14">
        <f t="shared" si="26"/>
        <v>0.43878485071500256</v>
      </c>
      <c r="AC26" s="14">
        <f t="shared" si="26"/>
        <v>0.50578528370528597</v>
      </c>
      <c r="AD26" s="14">
        <f t="shared" si="26"/>
        <v>1.754474125038578</v>
      </c>
      <c r="AE26" s="14">
        <f t="shared" si="26"/>
        <v>0.70114899878796466</v>
      </c>
      <c r="AF26" s="14">
        <f t="shared" si="26"/>
        <v>0.74561486156645451</v>
      </c>
      <c r="AG26" s="14">
        <f t="shared" si="26"/>
        <v>0.72153419824257736</v>
      </c>
      <c r="AI26" s="14">
        <f t="shared" ref="AI26:AR26" si="27">AI9/AI$5</f>
        <v>9.2717619995807105E-2</v>
      </c>
      <c r="AJ26" s="14">
        <f t="shared" si="27"/>
        <v>9.7611059047874482E-2</v>
      </c>
      <c r="AK26" s="14">
        <f t="shared" si="27"/>
        <v>0.11131910520063865</v>
      </c>
      <c r="AL26" s="14">
        <f t="shared" si="27"/>
        <v>0.123707228678219</v>
      </c>
      <c r="AM26" s="14">
        <f t="shared" si="27"/>
        <v>0.12539883640345317</v>
      </c>
      <c r="AN26" s="14">
        <f t="shared" si="27"/>
        <v>0.14922367919383375</v>
      </c>
      <c r="AO26" s="14">
        <f t="shared" si="27"/>
        <v>0.13658217242996892</v>
      </c>
      <c r="AP26" s="14">
        <f t="shared" si="27"/>
        <v>0.13491167088192435</v>
      </c>
      <c r="AQ26" s="14">
        <f t="shared" si="27"/>
        <v>0.13380624305588509</v>
      </c>
      <c r="AR26" s="14">
        <f t="shared" si="27"/>
        <v>0.14087095843240943</v>
      </c>
    </row>
    <row r="27" spans="1:44" s="14" customFormat="1" x14ac:dyDescent="0.25">
      <c r="A27" s="16" t="s">
        <v>11</v>
      </c>
      <c r="B27" s="14">
        <f t="shared" ref="B27:K27" si="28">B10/B$5</f>
        <v>0.19751501227063117</v>
      </c>
      <c r="C27" s="14">
        <f t="shared" si="28"/>
        <v>0.19800906382630493</v>
      </c>
      <c r="D27" s="14">
        <f t="shared" si="28"/>
        <v>0.19811157247795755</v>
      </c>
      <c r="E27" s="14">
        <f t="shared" si="28"/>
        <v>0.20441402782241194</v>
      </c>
      <c r="F27" s="14">
        <f t="shared" si="28"/>
        <v>0.19994692534182706</v>
      </c>
      <c r="G27" s="14">
        <f t="shared" si="28"/>
        <v>0.19258819816481343</v>
      </c>
      <c r="H27" s="14">
        <f t="shared" si="28"/>
        <v>0.18125209522465369</v>
      </c>
      <c r="I27" s="14">
        <f t="shared" si="28"/>
        <v>0.20531027912677993</v>
      </c>
      <c r="J27" s="14">
        <f t="shared" si="28"/>
        <v>0.23043012324760317</v>
      </c>
      <c r="K27" s="14">
        <f t="shared" si="28"/>
        <v>0.21397095239156158</v>
      </c>
      <c r="M27" s="14">
        <f t="shared" ref="M27:V27" si="29">M10/M$5</f>
        <v>0.20891082042886178</v>
      </c>
      <c r="N27" s="14">
        <f t="shared" si="29"/>
        <v>0.19153926327886828</v>
      </c>
      <c r="O27" s="14">
        <f t="shared" si="29"/>
        <v>0.18966580829313132</v>
      </c>
      <c r="P27" s="14">
        <f t="shared" si="29"/>
        <v>0.19534782319087779</v>
      </c>
      <c r="Q27" s="14">
        <f t="shared" si="29"/>
        <v>0.20882956150890344</v>
      </c>
      <c r="R27" s="14">
        <f t="shared" si="29"/>
        <v>0.22213056927821079</v>
      </c>
      <c r="S27" s="14">
        <f t="shared" si="29"/>
        <v>0.21289303833145592</v>
      </c>
      <c r="T27" s="14">
        <f t="shared" si="29"/>
        <v>0.21650738722366045</v>
      </c>
      <c r="U27" s="14">
        <f t="shared" si="29"/>
        <v>0.24776054491498439</v>
      </c>
      <c r="V27" s="14">
        <f t="shared" si="29"/>
        <v>0.23428245763078434</v>
      </c>
      <c r="X27" s="14">
        <f t="shared" ref="X27:AG27" si="30">X10/X$5</f>
        <v>0.13776601469158012</v>
      </c>
      <c r="Y27" s="14">
        <f t="shared" si="30"/>
        <v>0.22083524212970279</v>
      </c>
      <c r="Z27" s="14">
        <f t="shared" si="30"/>
        <v>0.22454198298902642</v>
      </c>
      <c r="AA27" s="14">
        <f t="shared" si="30"/>
        <v>0.2310327872153321</v>
      </c>
      <c r="AB27" s="14">
        <f t="shared" si="30"/>
        <v>0.17056808698412534</v>
      </c>
      <c r="AC27" s="14">
        <f t="shared" si="30"/>
        <v>0.10940909890882776</v>
      </c>
      <c r="AD27" s="14">
        <f t="shared" si="30"/>
        <v>-0.47558658880803872</v>
      </c>
      <c r="AE27" s="14">
        <f t="shared" si="30"/>
        <v>0.14188359643399423</v>
      </c>
      <c r="AF27" s="14">
        <f t="shared" si="30"/>
        <v>0.13670883462163602</v>
      </c>
      <c r="AG27" s="14">
        <f t="shared" si="30"/>
        <v>0.11708027124761142</v>
      </c>
      <c r="AI27" s="14">
        <f t="shared" ref="AI27:AR27" si="31">AI10/AI$5</f>
        <v>0.2027168483912605</v>
      </c>
      <c r="AJ27" s="14">
        <f t="shared" si="31"/>
        <v>0.19517570410087734</v>
      </c>
      <c r="AK27" s="14">
        <f t="shared" si="31"/>
        <v>0.19447044626401072</v>
      </c>
      <c r="AL27" s="14">
        <f t="shared" si="31"/>
        <v>0.20054056558842792</v>
      </c>
      <c r="AM27" s="14">
        <f t="shared" si="31"/>
        <v>0.20380500229360304</v>
      </c>
      <c r="AN27" s="14">
        <f t="shared" si="31"/>
        <v>0.20513184632161913</v>
      </c>
      <c r="AO27" s="14">
        <f t="shared" si="31"/>
        <v>0.19670048038319424</v>
      </c>
      <c r="AP27" s="14">
        <f t="shared" si="31"/>
        <v>0.2104547411805659</v>
      </c>
      <c r="AQ27" s="14">
        <f t="shared" si="31"/>
        <v>0.238361976859506</v>
      </c>
      <c r="AR27" s="14">
        <f t="shared" si="31"/>
        <v>0.22316320433539563</v>
      </c>
    </row>
    <row r="28" spans="1:44" s="14" customFormat="1" x14ac:dyDescent="0.25">
      <c r="A28" s="16" t="s">
        <v>12</v>
      </c>
      <c r="B28" s="14">
        <f t="shared" ref="B28:K28" si="32">B11/B$5</f>
        <v>3.3959578141554869E-2</v>
      </c>
      <c r="C28" s="14">
        <f t="shared" si="32"/>
        <v>3.3503462373005596E-2</v>
      </c>
      <c r="D28" s="14">
        <f t="shared" si="32"/>
        <v>3.3833245896889456E-2</v>
      </c>
      <c r="E28" s="14">
        <f t="shared" si="32"/>
        <v>3.0906988880853935E-2</v>
      </c>
      <c r="F28" s="14">
        <f t="shared" si="32"/>
        <v>3.3423390062140276E-2</v>
      </c>
      <c r="G28" s="14">
        <f t="shared" si="32"/>
        <v>3.6450263609103799E-2</v>
      </c>
      <c r="H28" s="14">
        <f t="shared" si="32"/>
        <v>3.9059907225435127E-2</v>
      </c>
      <c r="I28" s="14">
        <f t="shared" si="32"/>
        <v>3.5843685518367904E-2</v>
      </c>
      <c r="J28" s="14">
        <f t="shared" si="32"/>
        <v>3.8375941514697309E-2</v>
      </c>
      <c r="K28" s="14">
        <f t="shared" si="32"/>
        <v>3.591314341504652E-2</v>
      </c>
      <c r="M28" s="14">
        <f t="shared" ref="M28:V28" si="33">M11/M$5</f>
        <v>6.1505521360338503E-2</v>
      </c>
      <c r="N28" s="14">
        <f t="shared" si="33"/>
        <v>6.0879715834872866E-2</v>
      </c>
      <c r="O28" s="14">
        <f t="shared" si="33"/>
        <v>7.2079065801547423E-2</v>
      </c>
      <c r="P28" s="14">
        <f t="shared" si="33"/>
        <v>7.1048274771728495E-2</v>
      </c>
      <c r="Q28" s="14">
        <f t="shared" si="33"/>
        <v>6.5264113504721263E-2</v>
      </c>
      <c r="R28" s="14">
        <f t="shared" si="33"/>
        <v>5.9527320712968249E-2</v>
      </c>
      <c r="S28" s="14">
        <f t="shared" si="33"/>
        <v>6.531544167421495E-2</v>
      </c>
      <c r="T28" s="14">
        <f t="shared" si="33"/>
        <v>6.4473580720454809E-2</v>
      </c>
      <c r="U28" s="14">
        <f t="shared" si="33"/>
        <v>6.1383922869788374E-2</v>
      </c>
      <c r="V28" s="14">
        <f t="shared" si="33"/>
        <v>6.75230556404008E-2</v>
      </c>
      <c r="X28" s="14">
        <f t="shared" ref="X28:AG28" si="34">X11/X$5</f>
        <v>-0.11046567646428679</v>
      </c>
      <c r="Y28" s="14">
        <f t="shared" si="34"/>
        <v>-6.3083014786198391E-2</v>
      </c>
      <c r="Z28" s="14">
        <f t="shared" si="34"/>
        <v>-8.5854291937594335E-2</v>
      </c>
      <c r="AA28" s="14">
        <f t="shared" si="34"/>
        <v>-8.6949520461005195E-2</v>
      </c>
      <c r="AB28" s="14">
        <f t="shared" si="34"/>
        <v>-7.1888079372925046E-2</v>
      </c>
      <c r="AC28" s="14">
        <f t="shared" si="34"/>
        <v>-2.8525185247399429E-2</v>
      </c>
      <c r="AD28" s="14">
        <f t="shared" si="34"/>
        <v>-0.50598233875629262</v>
      </c>
      <c r="AE28" s="14">
        <f t="shared" si="34"/>
        <v>-0.12633205332409062</v>
      </c>
      <c r="AF28" s="14">
        <f t="shared" si="34"/>
        <v>-8.6049055330010393E-2</v>
      </c>
      <c r="AG28" s="14">
        <f t="shared" si="34"/>
        <v>-0.11487360972527617</v>
      </c>
      <c r="AI28" s="14">
        <f t="shared" ref="AI28:AR28" si="35">AI11/AI$5</f>
        <v>4.6533454467191558E-2</v>
      </c>
      <c r="AJ28" s="14">
        <f t="shared" si="35"/>
        <v>4.5492514187390316E-2</v>
      </c>
      <c r="AK28" s="14">
        <f t="shared" si="35"/>
        <v>5.0321731057170298E-2</v>
      </c>
      <c r="AL28" s="14">
        <f t="shared" si="35"/>
        <v>4.8057026988426135E-2</v>
      </c>
      <c r="AM28" s="14">
        <f t="shared" si="35"/>
        <v>4.7253063925966662E-2</v>
      </c>
      <c r="AN28" s="14">
        <f t="shared" si="35"/>
        <v>4.6248748764349694E-2</v>
      </c>
      <c r="AO28" s="14">
        <f t="shared" si="35"/>
        <v>5.1878918572188654E-2</v>
      </c>
      <c r="AP28" s="14">
        <f t="shared" si="35"/>
        <v>4.899756491264104E-2</v>
      </c>
      <c r="AQ28" s="14">
        <f t="shared" si="35"/>
        <v>4.8906322339617482E-2</v>
      </c>
      <c r="AR28" s="14">
        <f t="shared" si="35"/>
        <v>5.0218645330130367E-2</v>
      </c>
    </row>
    <row r="29" spans="1:44" s="14" customFormat="1" x14ac:dyDescent="0.25">
      <c r="A29" s="16" t="s">
        <v>13</v>
      </c>
      <c r="B29" s="14">
        <f t="shared" ref="B29:K29" si="36">B12/B$5</f>
        <v>0.35685681194731017</v>
      </c>
      <c r="C29" s="14">
        <f t="shared" si="36"/>
        <v>0.35297115355370851</v>
      </c>
      <c r="D29" s="14">
        <f t="shared" si="36"/>
        <v>0.33585425401192348</v>
      </c>
      <c r="E29" s="14">
        <f t="shared" si="36"/>
        <v>0.32038818962238519</v>
      </c>
      <c r="F29" s="14">
        <f t="shared" si="36"/>
        <v>0.33898018963534438</v>
      </c>
      <c r="G29" s="14">
        <f t="shared" si="36"/>
        <v>0.33659066523608511</v>
      </c>
      <c r="H29" s="14">
        <f t="shared" si="36"/>
        <v>0.35059990079311604</v>
      </c>
      <c r="I29" s="14">
        <f t="shared" si="36"/>
        <v>0.35193592367386883</v>
      </c>
      <c r="J29" s="14">
        <f t="shared" si="36"/>
        <v>0.38377545120791634</v>
      </c>
      <c r="K29" s="14">
        <f t="shared" si="36"/>
        <v>0.38497957213935019</v>
      </c>
      <c r="M29" s="14">
        <f t="shared" ref="M29:V29" si="37">M12/M$5</f>
        <v>0.30539315693613378</v>
      </c>
      <c r="N29" s="14">
        <f t="shared" si="37"/>
        <v>0.32299390062960814</v>
      </c>
      <c r="O29" s="14">
        <f t="shared" si="37"/>
        <v>0.32944793540529549</v>
      </c>
      <c r="P29" s="14">
        <f t="shared" si="37"/>
        <v>0.34439865515563561</v>
      </c>
      <c r="Q29" s="14">
        <f t="shared" si="37"/>
        <v>0.31809369604828919</v>
      </c>
      <c r="R29" s="14">
        <f t="shared" si="37"/>
        <v>0.29982094753036032</v>
      </c>
      <c r="S29" s="14">
        <f t="shared" si="37"/>
        <v>0.27943586490663597</v>
      </c>
      <c r="T29" s="14">
        <f t="shared" si="37"/>
        <v>0.29614733111284364</v>
      </c>
      <c r="U29" s="14">
        <f t="shared" si="37"/>
        <v>0.30853312598486166</v>
      </c>
      <c r="V29" s="14">
        <f t="shared" si="37"/>
        <v>0.31875878506523536</v>
      </c>
      <c r="X29" s="14">
        <f t="shared" ref="X29:AG29" si="38">X12/X$5</f>
        <v>0.62668425691452423</v>
      </c>
      <c r="Y29" s="14">
        <f t="shared" si="38"/>
        <v>0.45873424706401433</v>
      </c>
      <c r="Z29" s="14">
        <f t="shared" si="38"/>
        <v>0.3559023665251857</v>
      </c>
      <c r="AA29" s="14">
        <f t="shared" si="38"/>
        <v>0.24989244957273171</v>
      </c>
      <c r="AB29" s="14">
        <f t="shared" si="38"/>
        <v>0.40806113671135569</v>
      </c>
      <c r="AC29" s="14">
        <f t="shared" si="38"/>
        <v>0.44011898349189521</v>
      </c>
      <c r="AD29" s="14">
        <f t="shared" si="38"/>
        <v>1.8279038965795715</v>
      </c>
      <c r="AE29" s="14">
        <f t="shared" si="38"/>
        <v>0.6679537139487578</v>
      </c>
      <c r="AF29" s="14">
        <f t="shared" si="38"/>
        <v>0.79067886154971412</v>
      </c>
      <c r="AG29" s="14">
        <f t="shared" si="38"/>
        <v>0.70086837948925773</v>
      </c>
      <c r="AI29" s="14">
        <f t="shared" ref="AI29:AR29" si="39">AI12/AI$5</f>
        <v>0.33336523541147717</v>
      </c>
      <c r="AJ29" s="14">
        <f t="shared" si="39"/>
        <v>0.33984302997534649</v>
      </c>
      <c r="AK29" s="14">
        <f t="shared" si="39"/>
        <v>0.33309237076453224</v>
      </c>
      <c r="AL29" s="14">
        <f t="shared" si="39"/>
        <v>0.33064646585188201</v>
      </c>
      <c r="AM29" s="14">
        <f t="shared" si="39"/>
        <v>0.32990836703719362</v>
      </c>
      <c r="AN29" s="14">
        <f t="shared" si="39"/>
        <v>0.32097829614237633</v>
      </c>
      <c r="AO29" s="14">
        <f t="shared" si="39"/>
        <v>0.31585474695558075</v>
      </c>
      <c r="AP29" s="14">
        <f t="shared" si="39"/>
        <v>0.32630410026186846</v>
      </c>
      <c r="AQ29" s="14">
        <f t="shared" si="39"/>
        <v>0.34933825628312376</v>
      </c>
      <c r="AR29" s="14">
        <f t="shared" si="39"/>
        <v>0.35501044126820319</v>
      </c>
    </row>
    <row r="31" spans="1:44" x14ac:dyDescent="0.25">
      <c r="B31" t="s">
        <v>1</v>
      </c>
      <c r="D31" t="s">
        <v>2</v>
      </c>
      <c r="F31" t="s">
        <v>4</v>
      </c>
      <c r="I31" t="s">
        <v>1</v>
      </c>
      <c r="J31" t="s">
        <v>2</v>
      </c>
      <c r="K31" t="s">
        <v>4</v>
      </c>
    </row>
    <row r="32" spans="1:44" x14ac:dyDescent="0.25">
      <c r="B32" t="s">
        <v>60</v>
      </c>
      <c r="C32" t="s">
        <v>61</v>
      </c>
      <c r="D32" t="s">
        <v>60</v>
      </c>
      <c r="E32" t="s">
        <v>61</v>
      </c>
      <c r="F32" t="s">
        <v>60</v>
      </c>
      <c r="G32" t="s">
        <v>61</v>
      </c>
      <c r="I32" s="63" t="s">
        <v>78</v>
      </c>
      <c r="J32" s="63"/>
      <c r="K32" s="63"/>
    </row>
    <row r="33" spans="1:14" x14ac:dyDescent="0.25">
      <c r="A33" s="13" t="s">
        <v>5</v>
      </c>
      <c r="B33" s="15">
        <f t="shared" ref="B33:B41" si="40">(K4-B4)/B4</f>
        <v>1.4837956836729256</v>
      </c>
      <c r="C33" s="14">
        <f t="shared" ref="C33:C41" si="41">(K4/B4)^(1/(K$3-B$3))-1</f>
        <v>0.10637349532812568</v>
      </c>
      <c r="D33" s="15">
        <f t="shared" ref="D33:D41" si="42">(V4-M4)/M4</f>
        <v>1.2072476923575151</v>
      </c>
      <c r="E33" s="14">
        <f t="shared" ref="E33:E41" si="43">(V4/M4)^(1/(V$3-M$3))-1</f>
        <v>9.1957346756299518E-2</v>
      </c>
      <c r="F33" s="15">
        <f t="shared" ref="F33:F41" si="44">(AR4-AI4)/AI4</f>
        <v>1.3413321215878422</v>
      </c>
      <c r="G33" s="14">
        <f t="shared" ref="G33:G41" si="45">(AR4/AI4)^(1/(AR$3-AI$3))-1</f>
        <v>9.9136036695152363E-2</v>
      </c>
      <c r="I33" s="14">
        <f>(K4/J4)-1</f>
        <v>8.0925615060734701E-2</v>
      </c>
      <c r="J33" s="14">
        <f>(V4/U4)-1</f>
        <v>-3.4259327515501092E-2</v>
      </c>
      <c r="K33" s="14">
        <f>(AR4/AQ4)-1</f>
        <v>2.1742478761069606E-2</v>
      </c>
    </row>
    <row r="34" spans="1:14" x14ac:dyDescent="0.25">
      <c r="A34" s="13" t="s">
        <v>6</v>
      </c>
      <c r="B34" s="15">
        <f t="shared" si="40"/>
        <v>2.4255800648632082</v>
      </c>
      <c r="C34" s="14">
        <f t="shared" si="41"/>
        <v>0.14660782824057605</v>
      </c>
      <c r="D34" s="15">
        <f t="shared" si="42"/>
        <v>2.3720421343958966</v>
      </c>
      <c r="E34" s="14">
        <f t="shared" si="43"/>
        <v>0.14460272879301361</v>
      </c>
      <c r="F34" s="15">
        <f t="shared" si="44"/>
        <v>2.4011416453442327</v>
      </c>
      <c r="G34" s="14">
        <f t="shared" si="45"/>
        <v>0.14569604327417962</v>
      </c>
      <c r="I34" s="14">
        <f t="shared" ref="I34:I41" si="46">(K5/J5)-1</f>
        <v>7.7454862420373249E-2</v>
      </c>
      <c r="J34" s="14">
        <f t="shared" ref="J34:J41" si="47">(V5/U5)-1</f>
        <v>5.5437160738606162E-2</v>
      </c>
      <c r="K34" s="14">
        <f t="shared" ref="K34:K41" si="48">(AR5/AQ5)-1</f>
        <v>6.7377716580406366E-2</v>
      </c>
    </row>
    <row r="35" spans="1:14" x14ac:dyDescent="0.25">
      <c r="A35" s="13" t="s">
        <v>7</v>
      </c>
      <c r="B35" s="15">
        <f t="shared" si="40"/>
        <v>2.4313601396867441</v>
      </c>
      <c r="C35" s="14">
        <f t="shared" si="41"/>
        <v>0.14682263417086827</v>
      </c>
      <c r="D35" s="15">
        <f t="shared" si="42"/>
        <v>2.3594759156879248</v>
      </c>
      <c r="E35" s="14">
        <f t="shared" si="43"/>
        <v>0.14412800140361015</v>
      </c>
      <c r="F35" s="15">
        <f t="shared" si="44"/>
        <v>2.394919550663746</v>
      </c>
      <c r="G35" s="14">
        <f t="shared" si="45"/>
        <v>0.14546297016131327</v>
      </c>
      <c r="I35" s="14">
        <f t="shared" si="46"/>
        <v>0.14917159109070166</v>
      </c>
      <c r="J35" s="14">
        <f t="shared" si="47"/>
        <v>6.6533156842178531E-2</v>
      </c>
      <c r="K35" s="14">
        <f t="shared" si="48"/>
        <v>0.10617582176220486</v>
      </c>
    </row>
    <row r="36" spans="1:14" x14ac:dyDescent="0.25">
      <c r="A36" s="13" t="s">
        <v>8</v>
      </c>
      <c r="B36" s="15">
        <f t="shared" si="40"/>
        <v>2.5072625076827806</v>
      </c>
      <c r="C36" s="14">
        <f t="shared" si="41"/>
        <v>0.14961396373987412</v>
      </c>
      <c r="D36" s="15">
        <f t="shared" si="42"/>
        <v>2.4555853467985886</v>
      </c>
      <c r="E36" s="14">
        <f t="shared" si="43"/>
        <v>0.14771943528211517</v>
      </c>
      <c r="F36" s="15">
        <f t="shared" si="44"/>
        <v>2.4806767822067588</v>
      </c>
      <c r="G36" s="14">
        <f t="shared" si="45"/>
        <v>0.14864243102375041</v>
      </c>
      <c r="I36" s="14">
        <f t="shared" si="46"/>
        <v>0.39974207481933854</v>
      </c>
      <c r="J36" s="14">
        <f t="shared" si="47"/>
        <v>0.16766629119647836</v>
      </c>
      <c r="K36" s="14">
        <f t="shared" si="48"/>
        <v>0.27074569365937484</v>
      </c>
    </row>
    <row r="37" spans="1:14" x14ac:dyDescent="0.25">
      <c r="A37" s="13" t="s">
        <v>9</v>
      </c>
      <c r="B37" s="15">
        <f t="shared" si="40"/>
        <v>1.3846815936929855</v>
      </c>
      <c r="C37" s="14">
        <f t="shared" si="41"/>
        <v>0.10137879594350063</v>
      </c>
      <c r="D37" s="15">
        <f t="shared" si="42"/>
        <v>3.2561387675658375</v>
      </c>
      <c r="E37" s="14">
        <f t="shared" si="43"/>
        <v>0.17460174620243141</v>
      </c>
      <c r="F37" s="15">
        <f t="shared" si="44"/>
        <v>2.5440428353087907</v>
      </c>
      <c r="G37" s="14">
        <f t="shared" si="45"/>
        <v>0.15094730481016172</v>
      </c>
      <c r="I37" s="14">
        <f t="shared" si="46"/>
        <v>-1.2800492410580677E-3</v>
      </c>
      <c r="J37" s="14">
        <f t="shared" si="47"/>
        <v>0.13946828041112846</v>
      </c>
      <c r="K37" s="14">
        <f t="shared" si="48"/>
        <v>9.9785899632635733E-2</v>
      </c>
    </row>
    <row r="38" spans="1:14" x14ac:dyDescent="0.25">
      <c r="A38" s="13" t="s">
        <v>10</v>
      </c>
      <c r="B38" s="15">
        <f t="shared" si="40"/>
        <v>4.8248592476954437</v>
      </c>
      <c r="C38" s="14">
        <f t="shared" si="41"/>
        <v>0.21627481783598856</v>
      </c>
      <c r="D38" s="15">
        <f t="shared" si="42"/>
        <v>2.8965358114077233</v>
      </c>
      <c r="E38" s="14">
        <f t="shared" si="43"/>
        <v>0.16313724766606574</v>
      </c>
      <c r="F38" s="15">
        <f t="shared" si="44"/>
        <v>4.1675407906899569</v>
      </c>
      <c r="G38" s="14">
        <f t="shared" si="45"/>
        <v>0.20020040274481055</v>
      </c>
      <c r="I38" s="14">
        <f t="shared" si="46"/>
        <v>0.13467653022815784</v>
      </c>
      <c r="J38" s="14">
        <f t="shared" si="47"/>
        <v>9.3255951489074063E-2</v>
      </c>
      <c r="K38" s="14">
        <f t="shared" si="48"/>
        <v>0.12373323179904672</v>
      </c>
    </row>
    <row r="39" spans="1:14" x14ac:dyDescent="0.25">
      <c r="A39" s="13" t="s">
        <v>11</v>
      </c>
      <c r="B39" s="15">
        <f t="shared" si="40"/>
        <v>2.7109818668771388</v>
      </c>
      <c r="C39" s="14">
        <f t="shared" si="41"/>
        <v>0.15684863083096867</v>
      </c>
      <c r="D39" s="15">
        <f t="shared" si="42"/>
        <v>2.781567258503205</v>
      </c>
      <c r="E39" s="14">
        <f t="shared" si="43"/>
        <v>0.15927310070121914</v>
      </c>
      <c r="F39" s="15">
        <f t="shared" si="44"/>
        <v>2.7441864058019805</v>
      </c>
      <c r="G39" s="14">
        <f t="shared" si="45"/>
        <v>0.15799420138010989</v>
      </c>
      <c r="I39" s="14">
        <f t="shared" si="46"/>
        <v>4.9437904123594834E-4</v>
      </c>
      <c r="J39" s="14">
        <f t="shared" si="47"/>
        <v>-1.9782529234214641E-3</v>
      </c>
      <c r="K39" s="14">
        <f t="shared" si="48"/>
        <v>-6.8192667876976198E-4</v>
      </c>
    </row>
    <row r="40" spans="1:14" x14ac:dyDescent="0.25">
      <c r="A40" s="13" t="s">
        <v>12</v>
      </c>
      <c r="B40" s="15">
        <f t="shared" si="40"/>
        <v>2.6226406475473376</v>
      </c>
      <c r="C40" s="14">
        <f t="shared" si="41"/>
        <v>0.15375585325071506</v>
      </c>
      <c r="D40" s="15">
        <f t="shared" si="42"/>
        <v>2.7019536397168893</v>
      </c>
      <c r="E40" s="14">
        <f t="shared" si="43"/>
        <v>0.15653557793510497</v>
      </c>
      <c r="F40" s="15">
        <f t="shared" si="44"/>
        <v>2.6704931529530267</v>
      </c>
      <c r="G40" s="14">
        <f t="shared" si="45"/>
        <v>0.15543935973797707</v>
      </c>
      <c r="I40" s="14">
        <f t="shared" si="46"/>
        <v>8.308577459204658E-3</v>
      </c>
      <c r="J40" s="14">
        <f t="shared" si="47"/>
        <v>0.16099360871207935</v>
      </c>
      <c r="K40" s="14">
        <f t="shared" si="48"/>
        <v>9.6019091560567427E-2</v>
      </c>
    </row>
    <row r="41" spans="1:14" x14ac:dyDescent="0.25">
      <c r="A41" s="13" t="s">
        <v>13</v>
      </c>
      <c r="B41" s="15">
        <f t="shared" si="40"/>
        <v>2.6955392290363309</v>
      </c>
      <c r="C41" s="14">
        <f t="shared" si="41"/>
        <v>0.15631274624321234</v>
      </c>
      <c r="D41" s="15">
        <f t="shared" si="42"/>
        <v>2.5196206252047877</v>
      </c>
      <c r="E41" s="14">
        <f t="shared" si="43"/>
        <v>0.15006334444661862</v>
      </c>
      <c r="F41" s="15">
        <f t="shared" si="44"/>
        <v>2.6219757433283597</v>
      </c>
      <c r="G41" s="14">
        <f t="shared" si="45"/>
        <v>0.15373232223518252</v>
      </c>
      <c r="I41" s="14">
        <f t="shared" si="46"/>
        <v>8.08354485116205E-2</v>
      </c>
      <c r="J41" s="14">
        <f t="shared" si="47"/>
        <v>9.0417328757907089E-2</v>
      </c>
      <c r="K41" s="14">
        <f t="shared" si="48"/>
        <v>8.4708666593762416E-2</v>
      </c>
    </row>
    <row r="43" spans="1:14" x14ac:dyDescent="0.25">
      <c r="A43" s="3" t="str">
        <f>A1</f>
        <v>Total Trade</v>
      </c>
    </row>
    <row r="44" spans="1:14" x14ac:dyDescent="0.25">
      <c r="A44" s="18"/>
      <c r="B44" s="64" t="s">
        <v>63</v>
      </c>
      <c r="C44" s="64"/>
      <c r="D44" s="64"/>
      <c r="E44" s="64"/>
      <c r="F44" s="64" t="s">
        <v>64</v>
      </c>
      <c r="G44" s="64"/>
      <c r="H44" s="64"/>
      <c r="I44" s="64"/>
      <c r="J44" s="64" t="s">
        <v>4</v>
      </c>
      <c r="K44" s="64"/>
      <c r="L44" s="64"/>
      <c r="M44" s="19" t="s">
        <v>3</v>
      </c>
      <c r="N44" s="17"/>
    </row>
    <row r="45" spans="1:14" ht="38.25" x14ac:dyDescent="0.25">
      <c r="A45" s="20" t="s">
        <v>65</v>
      </c>
      <c r="B45" s="21">
        <v>2003</v>
      </c>
      <c r="C45" s="21">
        <v>2012</v>
      </c>
      <c r="D45" s="29" t="s">
        <v>94</v>
      </c>
      <c r="E45" s="21" t="s">
        <v>66</v>
      </c>
      <c r="F45" s="21">
        <v>2003</v>
      </c>
      <c r="G45" s="21">
        <v>2012</v>
      </c>
      <c r="H45" s="29" t="s">
        <v>94</v>
      </c>
      <c r="I45" s="21" t="s">
        <v>66</v>
      </c>
      <c r="J45" s="21">
        <v>2012</v>
      </c>
      <c r="K45" s="29" t="s">
        <v>95</v>
      </c>
      <c r="L45" s="21" t="s">
        <v>66</v>
      </c>
      <c r="M45" s="21">
        <v>2012</v>
      </c>
    </row>
    <row r="46" spans="1:14" x14ac:dyDescent="0.25">
      <c r="A46" s="27" t="s">
        <v>5</v>
      </c>
      <c r="B46" s="23">
        <f>B4</f>
        <v>6987228.1019550003</v>
      </c>
      <c r="C46" s="23">
        <f>K4</f>
        <v>17354847.000473998</v>
      </c>
      <c r="D46" s="24"/>
      <c r="E46" s="25">
        <f>C33</f>
        <v>0.10637349532812568</v>
      </c>
      <c r="F46" s="23">
        <f>M4</f>
        <v>7423870.2451839997</v>
      </c>
      <c r="G46" s="23">
        <f>V4</f>
        <v>16386320.467044001</v>
      </c>
      <c r="H46" s="24"/>
      <c r="I46" s="25">
        <f>E33</f>
        <v>9.1957346756299518E-2</v>
      </c>
      <c r="J46" s="23">
        <f>AR4</f>
        <v>33741167.467518002</v>
      </c>
      <c r="K46" s="24"/>
      <c r="L46" s="25">
        <f>G33</f>
        <v>9.9136036695152363E-2</v>
      </c>
      <c r="M46" s="23">
        <f>AG4</f>
        <v>968526.53342999704</v>
      </c>
    </row>
    <row r="47" spans="1:14" x14ac:dyDescent="0.25">
      <c r="A47" s="22" t="s">
        <v>6</v>
      </c>
      <c r="B47" s="23">
        <f>B5</f>
        <v>186112.28165599998</v>
      </c>
      <c r="C47" s="23">
        <f>K5</f>
        <v>637542.52186700003</v>
      </c>
      <c r="D47" s="24">
        <f>K17</f>
        <v>3.6735703970745888E-2</v>
      </c>
      <c r="E47" s="25">
        <f>C34</f>
        <v>0.14660782824057605</v>
      </c>
      <c r="F47" s="23">
        <f>M5</f>
        <v>156301.25278799998</v>
      </c>
      <c r="G47" s="23">
        <f>V5</f>
        <v>527054.41006000002</v>
      </c>
      <c r="H47" s="24">
        <f>V17</f>
        <v>3.2164292839262261E-2</v>
      </c>
      <c r="I47" s="25">
        <f>E34</f>
        <v>0.14460272879301361</v>
      </c>
      <c r="J47" s="23">
        <f>AR5</f>
        <v>1164596.9319270002</v>
      </c>
      <c r="K47" s="24">
        <f>AR17</f>
        <v>3.4515608656639878E-2</v>
      </c>
      <c r="L47" s="25">
        <f>G34</f>
        <v>0.14569604327417962</v>
      </c>
      <c r="M47" s="23">
        <f>AG5</f>
        <v>110488.11180700001</v>
      </c>
    </row>
    <row r="48" spans="1:14" x14ac:dyDescent="0.25">
      <c r="A48" s="26" t="s">
        <v>7</v>
      </c>
      <c r="B48" s="23">
        <f t="shared" ref="B48:B54" si="49">B6</f>
        <v>84550.629241000017</v>
      </c>
      <c r="C48" s="23">
        <f t="shared" ref="C48:C54" si="50">K6</f>
        <v>290123.65896299994</v>
      </c>
      <c r="D48" s="24">
        <f t="shared" ref="D48:D54" si="51">K23</f>
        <v>0.45506558231346278</v>
      </c>
      <c r="E48" s="25">
        <f t="shared" ref="E48:E54" si="52">C35</f>
        <v>0.14682263417086827</v>
      </c>
      <c r="F48" s="23">
        <f t="shared" ref="F48:F54" si="53">M6</f>
        <v>86928.858563999995</v>
      </c>
      <c r="G48" s="23">
        <f t="shared" ref="G48:G54" si="54">V6</f>
        <v>292035.406724</v>
      </c>
      <c r="H48" s="24">
        <f>V23</f>
        <v>0.55408967489856431</v>
      </c>
      <c r="I48" s="25">
        <f t="shared" ref="I48:I54" si="55">E35</f>
        <v>0.14412800140361015</v>
      </c>
      <c r="J48" s="23">
        <f t="shared" ref="J48:J54" si="56">AR6</f>
        <v>582159.06568699994</v>
      </c>
      <c r="K48" s="24">
        <f t="shared" ref="K48:K54" si="57">AR23</f>
        <v>0.49988030169694037</v>
      </c>
      <c r="L48" s="25">
        <f t="shared" ref="L48:L54" si="58">G35</f>
        <v>0.14546297016131327</v>
      </c>
      <c r="M48" s="23">
        <f t="shared" ref="M48:M54" si="59">AG6</f>
        <v>-1911.7477610000642</v>
      </c>
    </row>
    <row r="49" spans="1:13" x14ac:dyDescent="0.25">
      <c r="A49" s="26" t="s">
        <v>8</v>
      </c>
      <c r="B49" s="23">
        <f t="shared" si="49"/>
        <v>37765.574850999998</v>
      </c>
      <c r="C49" s="23">
        <f t="shared" si="50"/>
        <v>132453.78475600001</v>
      </c>
      <c r="D49" s="24">
        <f t="shared" si="51"/>
        <v>0.2077567851758626</v>
      </c>
      <c r="E49" s="25">
        <f t="shared" si="52"/>
        <v>0.14961396373987412</v>
      </c>
      <c r="F49" s="23">
        <f t="shared" si="53"/>
        <v>40014.657954000002</v>
      </c>
      <c r="G49" s="23">
        <f t="shared" si="54"/>
        <v>138274.06568299999</v>
      </c>
      <c r="H49" s="24">
        <f t="shared" ref="H49:H54" si="60">V24</f>
        <v>0.26235254471594088</v>
      </c>
      <c r="I49" s="25">
        <f t="shared" si="55"/>
        <v>0.14771943528211517</v>
      </c>
      <c r="J49" s="23">
        <f t="shared" si="56"/>
        <v>270727.850439</v>
      </c>
      <c r="K49" s="24">
        <f t="shared" si="57"/>
        <v>0.23246484944026102</v>
      </c>
      <c r="L49" s="25">
        <f t="shared" si="58"/>
        <v>0.14864243102375041</v>
      </c>
      <c r="M49" s="23">
        <f t="shared" si="59"/>
        <v>-5820.2809269999852</v>
      </c>
    </row>
    <row r="50" spans="1:13" x14ac:dyDescent="0.25">
      <c r="A50" s="26" t="s">
        <v>9</v>
      </c>
      <c r="B50" s="23">
        <f t="shared" si="49"/>
        <v>3905.5706579999996</v>
      </c>
      <c r="C50" s="23">
        <f t="shared" si="50"/>
        <v>9313.5424610000009</v>
      </c>
      <c r="D50" s="24">
        <f t="shared" si="51"/>
        <v>1.4608503968842617E-2</v>
      </c>
      <c r="E50" s="25">
        <f t="shared" si="52"/>
        <v>0.10137879594350063</v>
      </c>
      <c r="F50" s="23">
        <f t="shared" si="53"/>
        <v>6358.6478200000001</v>
      </c>
      <c r="G50" s="23">
        <f t="shared" si="54"/>
        <v>27063.287495999997</v>
      </c>
      <c r="H50" s="24">
        <f t="shared" si="60"/>
        <v>5.1348185271647959E-2</v>
      </c>
      <c r="I50" s="25">
        <f t="shared" si="55"/>
        <v>0.17460174620243141</v>
      </c>
      <c r="J50" s="23">
        <f t="shared" si="56"/>
        <v>36376.829956999994</v>
      </c>
      <c r="K50" s="24">
        <f t="shared" si="57"/>
        <v>3.1235553657872922E-2</v>
      </c>
      <c r="L50" s="25">
        <f t="shared" si="58"/>
        <v>0.15094730481016172</v>
      </c>
      <c r="M50" s="23">
        <f t="shared" si="59"/>
        <v>-17749.745034999996</v>
      </c>
    </row>
    <row r="51" spans="1:13" x14ac:dyDescent="0.25">
      <c r="A51" s="26" t="s">
        <v>10</v>
      </c>
      <c r="B51" s="23">
        <f t="shared" si="49"/>
        <v>20925.727711999996</v>
      </c>
      <c r="C51" s="23">
        <f t="shared" si="50"/>
        <v>121889.418578</v>
      </c>
      <c r="D51" s="24">
        <f t="shared" si="51"/>
        <v>0.19118633565186383</v>
      </c>
      <c r="E51" s="25">
        <f t="shared" si="52"/>
        <v>0.21627481783598856</v>
      </c>
      <c r="F51" s="23">
        <f t="shared" si="53"/>
        <v>10822.040256</v>
      </c>
      <c r="G51" s="23">
        <f t="shared" si="54"/>
        <v>42168.467410000005</v>
      </c>
      <c r="H51" s="24">
        <f t="shared" si="60"/>
        <v>8.0007806793988376E-2</v>
      </c>
      <c r="I51" s="25">
        <f t="shared" si="55"/>
        <v>0.16313724766606574</v>
      </c>
      <c r="J51" s="23">
        <f t="shared" si="56"/>
        <v>164057.88598799999</v>
      </c>
      <c r="K51" s="24">
        <f t="shared" si="57"/>
        <v>0.14087095843240943</v>
      </c>
      <c r="L51" s="25">
        <f t="shared" si="58"/>
        <v>0.20020040274481055</v>
      </c>
      <c r="M51" s="23">
        <f t="shared" si="59"/>
        <v>79720.951168</v>
      </c>
    </row>
    <row r="52" spans="1:13" x14ac:dyDescent="0.25">
      <c r="A52" s="26" t="s">
        <v>11</v>
      </c>
      <c r="B52" s="23">
        <f t="shared" si="49"/>
        <v>36759.969595000002</v>
      </c>
      <c r="C52" s="23">
        <f t="shared" si="50"/>
        <v>136415.58059399997</v>
      </c>
      <c r="D52" s="24">
        <f t="shared" si="51"/>
        <v>0.21397095239156158</v>
      </c>
      <c r="E52" s="25">
        <f t="shared" si="52"/>
        <v>0.15684863083096867</v>
      </c>
      <c r="F52" s="23">
        <f t="shared" si="53"/>
        <v>32653.022953999996</v>
      </c>
      <c r="G52" s="23">
        <f t="shared" si="54"/>
        <v>123479.60249399999</v>
      </c>
      <c r="H52" s="24">
        <f t="shared" si="60"/>
        <v>0.23428245763078434</v>
      </c>
      <c r="I52" s="25">
        <f t="shared" si="55"/>
        <v>0.15927310070121914</v>
      </c>
      <c r="J52" s="23">
        <f t="shared" si="56"/>
        <v>259895.18308799996</v>
      </c>
      <c r="K52" s="24">
        <f t="shared" si="57"/>
        <v>0.22316320433539563</v>
      </c>
      <c r="L52" s="25">
        <f t="shared" si="58"/>
        <v>0.15799420138010989</v>
      </c>
      <c r="M52" s="23">
        <f t="shared" si="59"/>
        <v>12935.978099999978</v>
      </c>
    </row>
    <row r="53" spans="1:13" x14ac:dyDescent="0.25">
      <c r="A53" s="26" t="s">
        <v>12</v>
      </c>
      <c r="B53" s="23">
        <f t="shared" si="49"/>
        <v>6320.2945719999998</v>
      </c>
      <c r="C53" s="23">
        <f t="shared" si="50"/>
        <v>22896.156021000003</v>
      </c>
      <c r="D53" s="24">
        <f t="shared" si="51"/>
        <v>3.591314341504652E-2</v>
      </c>
      <c r="E53" s="25">
        <f t="shared" si="52"/>
        <v>0.15375585325071506</v>
      </c>
      <c r="F53" s="23">
        <f t="shared" si="53"/>
        <v>9613.3900420000009</v>
      </c>
      <c r="G53" s="23">
        <f t="shared" si="54"/>
        <v>35588.324256</v>
      </c>
      <c r="H53" s="24">
        <f t="shared" si="60"/>
        <v>6.75230556404008E-2</v>
      </c>
      <c r="I53" s="25">
        <f t="shared" si="55"/>
        <v>0.15653557793510497</v>
      </c>
      <c r="J53" s="23">
        <f t="shared" si="56"/>
        <v>58484.480277000002</v>
      </c>
      <c r="K53" s="24">
        <f t="shared" si="57"/>
        <v>5.0218645330130367E-2</v>
      </c>
      <c r="L53" s="25">
        <f t="shared" si="58"/>
        <v>0.15543935973797707</v>
      </c>
      <c r="M53" s="23">
        <f t="shared" si="59"/>
        <v>-12692.168234999997</v>
      </c>
    </row>
    <row r="54" spans="1:13" x14ac:dyDescent="0.25">
      <c r="A54" s="26" t="s">
        <v>13</v>
      </c>
      <c r="B54" s="23">
        <f t="shared" si="49"/>
        <v>66415.435496000006</v>
      </c>
      <c r="C54" s="23">
        <f t="shared" si="50"/>
        <v>245440.847289</v>
      </c>
      <c r="D54" s="24">
        <f t="shared" si="51"/>
        <v>0.38497957213935019</v>
      </c>
      <c r="E54" s="25">
        <f t="shared" si="52"/>
        <v>0.15631274624321234</v>
      </c>
      <c r="F54" s="23">
        <f t="shared" si="53"/>
        <v>47733.333021999999</v>
      </c>
      <c r="G54" s="23">
        <f t="shared" si="54"/>
        <v>168003.22341399998</v>
      </c>
      <c r="H54" s="24">
        <f t="shared" si="60"/>
        <v>0.31875878506523536</v>
      </c>
      <c r="I54" s="25">
        <f t="shared" si="55"/>
        <v>0.15006334444661862</v>
      </c>
      <c r="J54" s="23">
        <f t="shared" si="56"/>
        <v>413444.07070299995</v>
      </c>
      <c r="K54" s="24">
        <f t="shared" si="57"/>
        <v>0.35501044126820319</v>
      </c>
      <c r="L54" s="25">
        <f t="shared" si="58"/>
        <v>0.15373232223518252</v>
      </c>
      <c r="M54" s="23">
        <f t="shared" si="59"/>
        <v>77437.623875000019</v>
      </c>
    </row>
  </sheetData>
  <mergeCells count="4">
    <mergeCell ref="B44:E44"/>
    <mergeCell ref="F44:I44"/>
    <mergeCell ref="J44:L44"/>
    <mergeCell ref="I32:K32"/>
  </mergeCells>
  <phoneticPr fontId="13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R54"/>
  <sheetViews>
    <sheetView topLeftCell="A22" workbookViewId="0">
      <selection activeCell="B45" sqref="B45:M45"/>
    </sheetView>
  </sheetViews>
  <sheetFormatPr defaultRowHeight="15" x14ac:dyDescent="0.25"/>
  <cols>
    <col min="2" max="2" width="9.5703125" bestFit="1" customWidth="1"/>
  </cols>
  <sheetData>
    <row r="1" spans="1:44" s="3" customFormat="1" x14ac:dyDescent="0.25">
      <c r="A1" s="6" t="str">
        <f>'INPUT by product'!A14</f>
        <v>Agricultural products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 s="2" customFormat="1" x14ac:dyDescent="0.25">
      <c r="A2" s="6"/>
      <c r="B2" s="6" t="str">
        <f>'INPUT by product'!B15</f>
        <v>Export</v>
      </c>
      <c r="C2" s="6"/>
      <c r="D2" s="6"/>
      <c r="E2" s="6"/>
      <c r="F2" s="6"/>
      <c r="G2" s="6"/>
      <c r="H2" s="6"/>
      <c r="I2" s="6"/>
      <c r="J2" s="6"/>
      <c r="K2" s="6"/>
      <c r="L2" s="6"/>
      <c r="M2" s="6" t="str">
        <f>'INPUT by product'!M15</f>
        <v>Import</v>
      </c>
      <c r="N2" s="6"/>
      <c r="O2" s="6"/>
      <c r="P2" s="6"/>
      <c r="Q2" s="6"/>
      <c r="R2" s="6"/>
      <c r="S2" s="6"/>
      <c r="T2" s="6"/>
      <c r="U2" s="6"/>
      <c r="V2" s="6"/>
      <c r="W2" s="6"/>
      <c r="X2" s="6" t="str">
        <f>'INPUT by product'!X15</f>
        <v>Balance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 t="str">
        <f>'INPUT by product'!AI15</f>
        <v>Trade</v>
      </c>
      <c r="AJ2" s="6"/>
      <c r="AK2" s="6"/>
      <c r="AL2" s="6"/>
      <c r="AM2" s="6"/>
      <c r="AN2" s="6"/>
      <c r="AO2" s="6"/>
      <c r="AP2" s="6"/>
      <c r="AQ2" s="6"/>
      <c r="AR2" s="6"/>
    </row>
    <row r="3" spans="1:44" s="2" customFormat="1" x14ac:dyDescent="0.25">
      <c r="A3" s="6"/>
      <c r="B3" s="6">
        <f>'INPUT by product'!B16</f>
        <v>2003</v>
      </c>
      <c r="C3" s="6">
        <f>'INPUT by product'!C16</f>
        <v>2004</v>
      </c>
      <c r="D3" s="6">
        <f>'INPUT by product'!D16</f>
        <v>2005</v>
      </c>
      <c r="E3" s="6">
        <f>'INPUT by product'!E16</f>
        <v>2006</v>
      </c>
      <c r="F3" s="6">
        <f>'INPUT by product'!F16</f>
        <v>2007</v>
      </c>
      <c r="G3" s="6">
        <f>'INPUT by product'!G16</f>
        <v>2008</v>
      </c>
      <c r="H3" s="6">
        <f>'INPUT by product'!H16</f>
        <v>2009</v>
      </c>
      <c r="I3" s="6">
        <f>'INPUT by product'!I16</f>
        <v>2010</v>
      </c>
      <c r="J3" s="6">
        <f>'INPUT by product'!J16</f>
        <v>2011</v>
      </c>
      <c r="K3" s="6">
        <f>'INPUT by product'!K16</f>
        <v>2012</v>
      </c>
      <c r="L3" s="6"/>
      <c r="M3" s="6">
        <f>'INPUT by product'!M16</f>
        <v>2003</v>
      </c>
      <c r="N3" s="6">
        <f>'INPUT by product'!N16</f>
        <v>2004</v>
      </c>
      <c r="O3" s="6">
        <f>'INPUT by product'!O16</f>
        <v>2005</v>
      </c>
      <c r="P3" s="6">
        <f>'INPUT by product'!P16</f>
        <v>2006</v>
      </c>
      <c r="Q3" s="6">
        <f>'INPUT by product'!Q16</f>
        <v>2007</v>
      </c>
      <c r="R3" s="6">
        <f>'INPUT by product'!R16</f>
        <v>2008</v>
      </c>
      <c r="S3" s="6">
        <f>'INPUT by product'!S16</f>
        <v>2009</v>
      </c>
      <c r="T3" s="6">
        <f>'INPUT by product'!T16</f>
        <v>2010</v>
      </c>
      <c r="U3" s="6">
        <f>'INPUT by product'!U16</f>
        <v>2011</v>
      </c>
      <c r="V3" s="6">
        <f>'INPUT by product'!V16</f>
        <v>2012</v>
      </c>
      <c r="W3" s="6"/>
      <c r="X3" s="6">
        <f>'INPUT by product'!X16</f>
        <v>2003</v>
      </c>
      <c r="Y3" s="6">
        <f>'INPUT by product'!Y16</f>
        <v>2004</v>
      </c>
      <c r="Z3" s="6">
        <f>'INPUT by product'!Z16</f>
        <v>2005</v>
      </c>
      <c r="AA3" s="6">
        <f>'INPUT by product'!AA16</f>
        <v>2006</v>
      </c>
      <c r="AB3" s="6">
        <f>'INPUT by product'!AB16</f>
        <v>2007</v>
      </c>
      <c r="AC3" s="6">
        <f>'INPUT by product'!AC16</f>
        <v>2008</v>
      </c>
      <c r="AD3" s="6">
        <f>'INPUT by product'!AD16</f>
        <v>2009</v>
      </c>
      <c r="AE3" s="6">
        <f>'INPUT by product'!AE16</f>
        <v>2010</v>
      </c>
      <c r="AF3" s="6">
        <f>'INPUT by product'!AF16</f>
        <v>2011</v>
      </c>
      <c r="AG3" s="6">
        <f>'INPUT by product'!AG16</f>
        <v>2012</v>
      </c>
      <c r="AH3" s="6"/>
      <c r="AI3" s="6">
        <f>'INPUT by product'!AI16</f>
        <v>2003</v>
      </c>
      <c r="AJ3" s="6">
        <f>'INPUT by product'!AJ16</f>
        <v>2004</v>
      </c>
      <c r="AK3" s="6">
        <f>'INPUT by product'!AK16</f>
        <v>2005</v>
      </c>
      <c r="AL3" s="6">
        <f>'INPUT by product'!AL16</f>
        <v>2006</v>
      </c>
      <c r="AM3" s="6">
        <f>'INPUT by product'!AM16</f>
        <v>2007</v>
      </c>
      <c r="AN3" s="6">
        <f>'INPUT by product'!AN16</f>
        <v>2008</v>
      </c>
      <c r="AO3" s="6">
        <f>'INPUT by product'!AO16</f>
        <v>2009</v>
      </c>
      <c r="AP3" s="6">
        <f>'INPUT by product'!AP16</f>
        <v>2010</v>
      </c>
      <c r="AQ3" s="6">
        <f>'INPUT by product'!AQ16</f>
        <v>2011</v>
      </c>
      <c r="AR3" s="6">
        <f>'INPUT by product'!AR16</f>
        <v>2012</v>
      </c>
    </row>
    <row r="4" spans="1:44" s="1" customFormat="1" x14ac:dyDescent="0.25">
      <c r="A4" s="6" t="str">
        <f>'INPUT by product'!A17</f>
        <v>World</v>
      </c>
      <c r="B4" s="6">
        <f>'INPUT by product'!B17</f>
        <v>649045.74212399998</v>
      </c>
      <c r="C4" s="6">
        <f>'INPUT by product'!C17</f>
        <v>745230.35533699999</v>
      </c>
      <c r="D4" s="6">
        <f>'INPUT by product'!D17</f>
        <v>805965.967053</v>
      </c>
      <c r="E4" s="6">
        <f>'INPUT by product'!E17</f>
        <v>897522.17529599997</v>
      </c>
      <c r="F4" s="6">
        <f>'INPUT by product'!F17</f>
        <v>1071823.9678509999</v>
      </c>
      <c r="G4" s="6">
        <f>'INPUT by product'!G17</f>
        <v>1270910.9102759999</v>
      </c>
      <c r="H4" s="6">
        <f>'INPUT by product'!H17</f>
        <v>1114780.9061419999</v>
      </c>
      <c r="I4" s="6">
        <f>'INPUT by product'!I17</f>
        <v>1286200.6964500002</v>
      </c>
      <c r="J4" s="6">
        <f>'INPUT by product'!J17</f>
        <v>1541899.557087</v>
      </c>
      <c r="K4" s="6">
        <f>'INPUT by product'!K17</f>
        <v>1559443.229905</v>
      </c>
      <c r="L4" s="6"/>
      <c r="M4" s="6">
        <f>'INPUT by product'!M17</f>
        <v>691739.298862</v>
      </c>
      <c r="N4" s="6">
        <f>'INPUT by product'!N17</f>
        <v>794858.24255700002</v>
      </c>
      <c r="O4" s="6">
        <f>'INPUT by product'!O17</f>
        <v>845483.289506</v>
      </c>
      <c r="P4" s="6">
        <f>'INPUT by product'!P17</f>
        <v>936642.49856500002</v>
      </c>
      <c r="Q4" s="6">
        <f>'INPUT by product'!Q17</f>
        <v>1116936.9846059999</v>
      </c>
      <c r="R4" s="6">
        <f>'INPUT by product'!R17</f>
        <v>1317963.403654</v>
      </c>
      <c r="S4" s="6">
        <f>'INPUT by product'!S17</f>
        <v>1134142.124264</v>
      </c>
      <c r="T4" s="6">
        <f>'INPUT by product'!T17</f>
        <v>1307814.244957</v>
      </c>
      <c r="U4" s="6">
        <f>'INPUT by product'!U17</f>
        <v>1566404.766206</v>
      </c>
      <c r="V4" s="6">
        <f>'INPUT by product'!V17</f>
        <v>1586445.8474270001</v>
      </c>
      <c r="W4" s="6"/>
      <c r="X4" s="6">
        <f>'INPUT by product'!X17</f>
        <v>-42693.556738000014</v>
      </c>
      <c r="Y4" s="6">
        <f>'INPUT by product'!Y17</f>
        <v>-49627.887220000033</v>
      </c>
      <c r="Z4" s="6">
        <f>'INPUT by product'!Z17</f>
        <v>-39517.322453000001</v>
      </c>
      <c r="AA4" s="6">
        <f>'INPUT by product'!AA17</f>
        <v>-39120.323269000044</v>
      </c>
      <c r="AB4" s="6">
        <f>'INPUT by product'!AB17</f>
        <v>-45113.01675499999</v>
      </c>
      <c r="AC4" s="6">
        <f>'INPUT by product'!AC17</f>
        <v>-47052.493378000101</v>
      </c>
      <c r="AD4" s="6">
        <f>'INPUT by product'!AD17</f>
        <v>-19361.218122000108</v>
      </c>
      <c r="AE4" s="6">
        <f>'INPUT by product'!AE17</f>
        <v>-21613.548506999854</v>
      </c>
      <c r="AF4" s="6">
        <f>'INPUT by product'!AF17</f>
        <v>-24505.209119000006</v>
      </c>
      <c r="AG4" s="6">
        <f>'INPUT by product'!AG17</f>
        <v>-27002.617522000102</v>
      </c>
      <c r="AH4" s="6"/>
      <c r="AI4" s="6">
        <f>'INPUT by product'!AI17</f>
        <v>1340785.0409860001</v>
      </c>
      <c r="AJ4" s="6">
        <f>'INPUT by product'!AJ17</f>
        <v>1540088.5978939999</v>
      </c>
      <c r="AK4" s="6">
        <f>'INPUT by product'!AK17</f>
        <v>1651449.2565589999</v>
      </c>
      <c r="AL4" s="6">
        <f>'INPUT by product'!AL17</f>
        <v>1834164.673861</v>
      </c>
      <c r="AM4" s="6">
        <f>'INPUT by product'!AM17</f>
        <v>2188760.9524569996</v>
      </c>
      <c r="AN4" s="6">
        <f>'INPUT by product'!AN17</f>
        <v>2588874.3139300002</v>
      </c>
      <c r="AO4" s="6">
        <f>'INPUT by product'!AO17</f>
        <v>2248923.0304060001</v>
      </c>
      <c r="AP4" s="6">
        <f>'INPUT by product'!AP17</f>
        <v>2594014.9414070002</v>
      </c>
      <c r="AQ4" s="6">
        <f>'INPUT by product'!AQ17</f>
        <v>3108304.323293</v>
      </c>
      <c r="AR4" s="6">
        <f>'INPUT by product'!AR17</f>
        <v>3145889.0773320002</v>
      </c>
    </row>
    <row r="5" spans="1:44" s="1" customFormat="1" x14ac:dyDescent="0.25">
      <c r="A5" s="6" t="str">
        <f>'INPUT by product'!A18</f>
        <v>Africa</v>
      </c>
      <c r="B5" s="6">
        <f>'INPUT by product'!B18</f>
        <v>29553.939921999998</v>
      </c>
      <c r="C5" s="6">
        <f>'INPUT by product'!C18</f>
        <v>33157.636242</v>
      </c>
      <c r="D5" s="6">
        <f>'INPUT by product'!D18</f>
        <v>34202.231273999998</v>
      </c>
      <c r="E5" s="6">
        <f>'INPUT by product'!E18</f>
        <v>36046.311932999997</v>
      </c>
      <c r="F5" s="6">
        <f>'INPUT by product'!F18</f>
        <v>42693.048068000004</v>
      </c>
      <c r="G5" s="6">
        <f>'INPUT by product'!G18</f>
        <v>48471.848020000005</v>
      </c>
      <c r="H5" s="6">
        <f>'INPUT by product'!H18</f>
        <v>45911.051957000003</v>
      </c>
      <c r="I5" s="6">
        <f>'INPUT by product'!I18</f>
        <v>51471.736526000001</v>
      </c>
      <c r="J5" s="6">
        <f>'INPUT by product'!J18</f>
        <v>58984.694606999998</v>
      </c>
      <c r="K5" s="6">
        <f>'INPUT by product'!K18</f>
        <v>55496.877409999994</v>
      </c>
      <c r="L5" s="6"/>
      <c r="M5" s="6">
        <f>'INPUT by product'!M18</f>
        <v>24538.397530000002</v>
      </c>
      <c r="N5" s="6">
        <f>'INPUT by product'!N18</f>
        <v>28713.352855000001</v>
      </c>
      <c r="O5" s="6">
        <f>'INPUT by product'!O18</f>
        <v>32202.303824000002</v>
      </c>
      <c r="P5" s="6">
        <f>'INPUT by product'!P18</f>
        <v>36457.689868000001</v>
      </c>
      <c r="Q5" s="6">
        <f>'INPUT by product'!Q18</f>
        <v>48836.278270999996</v>
      </c>
      <c r="R5" s="6">
        <f>'INPUT by product'!R18</f>
        <v>63283.116041000001</v>
      </c>
      <c r="S5" s="6">
        <f>'INPUT by product'!S18</f>
        <v>56057.516038000002</v>
      </c>
      <c r="T5" s="6">
        <f>'INPUT by product'!T18</f>
        <v>66477.605517999997</v>
      </c>
      <c r="U5" s="6">
        <f>'INPUT by product'!U18</f>
        <v>84502.478778999997</v>
      </c>
      <c r="V5" s="6">
        <f>'INPUT by product'!V18</f>
        <v>85460.023969000002</v>
      </c>
      <c r="W5" s="6"/>
      <c r="X5" s="6">
        <f>'INPUT by product'!X18</f>
        <v>5015.5423919999957</v>
      </c>
      <c r="Y5" s="6">
        <f>'INPUT by product'!Y18</f>
        <v>4444.2833869999995</v>
      </c>
      <c r="Z5" s="6">
        <f>'INPUT by product'!Z18</f>
        <v>1999.9274499999956</v>
      </c>
      <c r="AA5" s="6">
        <f>'INPUT by product'!AA18</f>
        <v>-411.37793500000407</v>
      </c>
      <c r="AB5" s="6">
        <f>'INPUT by product'!AB18</f>
        <v>-6143.2302029999919</v>
      </c>
      <c r="AC5" s="6">
        <f>'INPUT by product'!AC18</f>
        <v>-14811.268020999996</v>
      </c>
      <c r="AD5" s="6">
        <f>'INPUT by product'!AD18</f>
        <v>-10146.464080999998</v>
      </c>
      <c r="AE5" s="6">
        <f>'INPUT by product'!AE18</f>
        <v>-15005.868991999996</v>
      </c>
      <c r="AF5" s="6">
        <f>'INPUT by product'!AF18</f>
        <v>-25517.784172</v>
      </c>
      <c r="AG5" s="6">
        <f>'INPUT by product'!AG18</f>
        <v>-29963.146559000008</v>
      </c>
      <c r="AH5" s="6"/>
      <c r="AI5" s="6">
        <f>'INPUT by product'!AI18</f>
        <v>54092.337452</v>
      </c>
      <c r="AJ5" s="6">
        <f>'INPUT by product'!AJ18</f>
        <v>61870.989096999998</v>
      </c>
      <c r="AK5" s="6">
        <f>'INPUT by product'!AK18</f>
        <v>66404.535097999993</v>
      </c>
      <c r="AL5" s="6">
        <f>'INPUT by product'!AL18</f>
        <v>72504.001801000006</v>
      </c>
      <c r="AM5" s="6">
        <f>'INPUT by product'!AM18</f>
        <v>91529.326338999992</v>
      </c>
      <c r="AN5" s="6">
        <f>'INPUT by product'!AN18</f>
        <v>111754.96406100001</v>
      </c>
      <c r="AO5" s="6">
        <f>'INPUT by product'!AO18</f>
        <v>101968.567995</v>
      </c>
      <c r="AP5" s="6">
        <f>'INPUT by product'!AP18</f>
        <v>117949.34204399999</v>
      </c>
      <c r="AQ5" s="6">
        <f>'INPUT by product'!AQ18</f>
        <v>143487.17338599998</v>
      </c>
      <c r="AR5" s="6">
        <f>'INPUT by product'!AR18</f>
        <v>140956.90137899999</v>
      </c>
    </row>
    <row r="6" spans="1:44" s="1" customFormat="1" x14ac:dyDescent="0.25">
      <c r="A6" s="6" t="str">
        <f>'INPUT by product'!A19</f>
        <v>CEN-SAD</v>
      </c>
      <c r="B6" s="6">
        <f>'INPUT by product'!B19</f>
        <v>15332.006305999997</v>
      </c>
      <c r="C6" s="6">
        <f>'INPUT by product'!C19</f>
        <v>17069.951445999999</v>
      </c>
      <c r="D6" s="6">
        <f>'INPUT by product'!D19</f>
        <v>17675.552594999994</v>
      </c>
      <c r="E6" s="6">
        <f>'INPUT by product'!E19</f>
        <v>19247.139738000005</v>
      </c>
      <c r="F6" s="6">
        <f>'INPUT by product'!F19</f>
        <v>22881.113841000002</v>
      </c>
      <c r="G6" s="6">
        <f>'INPUT by product'!G19</f>
        <v>26564.470119999994</v>
      </c>
      <c r="H6" s="6">
        <f>'INPUT by product'!H19</f>
        <v>24584.885713</v>
      </c>
      <c r="I6" s="6">
        <f>'INPUT by product'!I19</f>
        <v>28279.621084999988</v>
      </c>
      <c r="J6" s="6">
        <f>'INPUT by product'!J19</f>
        <v>32850.287649999998</v>
      </c>
      <c r="K6" s="6">
        <f>'INPUT by product'!K19</f>
        <v>30584.898193000001</v>
      </c>
      <c r="L6" s="6"/>
      <c r="M6" s="6">
        <f>'INPUT by product'!M19</f>
        <v>15037.613691999999</v>
      </c>
      <c r="N6" s="6">
        <f>'INPUT by product'!N19</f>
        <v>17091.825917000002</v>
      </c>
      <c r="O6" s="6">
        <f>'INPUT by product'!O19</f>
        <v>19363.586688999996</v>
      </c>
      <c r="P6" s="6">
        <f>'INPUT by product'!P19</f>
        <v>21482.494046000003</v>
      </c>
      <c r="Q6" s="6">
        <f>'INPUT by product'!Q19</f>
        <v>29485.875603000004</v>
      </c>
      <c r="R6" s="6">
        <f>'INPUT by product'!R19</f>
        <v>38463.141409000003</v>
      </c>
      <c r="S6" s="6">
        <f>'INPUT by product'!S19</f>
        <v>34515.049766000004</v>
      </c>
      <c r="T6" s="6">
        <f>'INPUT by product'!T19</f>
        <v>42388.231297999992</v>
      </c>
      <c r="U6" s="6">
        <f>'INPUT by product'!U19</f>
        <v>51682.501924999997</v>
      </c>
      <c r="V6" s="6">
        <f>'INPUT by product'!V19</f>
        <v>54541.718604000002</v>
      </c>
      <c r="W6" s="6"/>
      <c r="X6" s="6">
        <f>'INPUT by product'!X19</f>
        <v>294.3926139999985</v>
      </c>
      <c r="Y6" s="6">
        <f>'INPUT by product'!Y19</f>
        <v>-21.874471000002814</v>
      </c>
      <c r="Z6" s="6">
        <f>'INPUT by product'!Z19</f>
        <v>-1688.0340940000024</v>
      </c>
      <c r="AA6" s="6">
        <f>'INPUT by product'!AA19</f>
        <v>-2235.3543079999981</v>
      </c>
      <c r="AB6" s="6">
        <f>'INPUT by product'!AB19</f>
        <v>-6604.7617620000019</v>
      </c>
      <c r="AC6" s="6">
        <f>'INPUT by product'!AC19</f>
        <v>-11898.671289000009</v>
      </c>
      <c r="AD6" s="6">
        <f>'INPUT by product'!AD19</f>
        <v>-9930.1640530000041</v>
      </c>
      <c r="AE6" s="6">
        <f>'INPUT by product'!AE19</f>
        <v>-14108.610213000004</v>
      </c>
      <c r="AF6" s="6">
        <f>'INPUT by product'!AF19</f>
        <v>-18832.214274999998</v>
      </c>
      <c r="AG6" s="6">
        <f>'INPUT by product'!AG19</f>
        <v>-23956.820411000001</v>
      </c>
      <c r="AH6" s="6"/>
      <c r="AI6" s="6">
        <f>'INPUT by product'!AI19</f>
        <v>30369.619997999995</v>
      </c>
      <c r="AJ6" s="6">
        <f>'INPUT by product'!AJ19</f>
        <v>34161.777363000001</v>
      </c>
      <c r="AK6" s="6">
        <f>'INPUT by product'!AK19</f>
        <v>37039.13928399999</v>
      </c>
      <c r="AL6" s="6">
        <f>'INPUT by product'!AL19</f>
        <v>40729.633784000005</v>
      </c>
      <c r="AM6" s="6">
        <f>'INPUT by product'!AM19</f>
        <v>52366.989444000006</v>
      </c>
      <c r="AN6" s="6">
        <f>'INPUT by product'!AN19</f>
        <v>65027.611529000002</v>
      </c>
      <c r="AO6" s="6">
        <f>'INPUT by product'!AO19</f>
        <v>59099.935479000007</v>
      </c>
      <c r="AP6" s="6">
        <f>'INPUT by product'!AP19</f>
        <v>70667.852382999976</v>
      </c>
      <c r="AQ6" s="6">
        <f>'INPUT by product'!AQ19</f>
        <v>84532.789575000003</v>
      </c>
      <c r="AR6" s="6">
        <f>'INPUT by product'!AR19</f>
        <v>85126.616796999995</v>
      </c>
    </row>
    <row r="7" spans="1:44" s="1" customFormat="1" x14ac:dyDescent="0.25">
      <c r="A7" s="6" t="str">
        <f>'INPUT by product'!A20</f>
        <v>COMESA</v>
      </c>
      <c r="B7" s="6">
        <f>'INPUT by product'!B20</f>
        <v>7647.0380520000008</v>
      </c>
      <c r="C7" s="6">
        <f>'INPUT by product'!C20</f>
        <v>8601.0762950000008</v>
      </c>
      <c r="D7" s="6">
        <f>'INPUT by product'!D20</f>
        <v>9345.2635390000014</v>
      </c>
      <c r="E7" s="6">
        <f>'INPUT by product'!E20</f>
        <v>9661.5222639999993</v>
      </c>
      <c r="F7" s="6">
        <f>'INPUT by product'!F20</f>
        <v>11617.699708</v>
      </c>
      <c r="G7" s="6">
        <f>'INPUT by product'!G20</f>
        <v>12911.049536</v>
      </c>
      <c r="H7" s="6">
        <f>'INPUT by product'!H20</f>
        <v>12429.969076000003</v>
      </c>
      <c r="I7" s="6">
        <f>'INPUT by product'!I20</f>
        <v>13775.183992000002</v>
      </c>
      <c r="J7" s="6">
        <f>'INPUT by product'!J20</f>
        <v>15858.089103</v>
      </c>
      <c r="K7" s="6">
        <f>'INPUT by product'!K20</f>
        <v>15926.293361000002</v>
      </c>
      <c r="L7" s="6"/>
      <c r="M7" s="6">
        <f>'INPUT by product'!M20</f>
        <v>7841.8123699999996</v>
      </c>
      <c r="N7" s="6">
        <f>'INPUT by product'!N20</f>
        <v>8797.4951819999987</v>
      </c>
      <c r="O7" s="6">
        <f>'INPUT by product'!O20</f>
        <v>9984.0836639999998</v>
      </c>
      <c r="P7" s="6">
        <f>'INPUT by product'!P20</f>
        <v>11628.423460000004</v>
      </c>
      <c r="Q7" s="6">
        <f>'INPUT by product'!Q20</f>
        <v>15379.136019000003</v>
      </c>
      <c r="R7" s="6">
        <f>'INPUT by product'!R20</f>
        <v>20420.603120999993</v>
      </c>
      <c r="S7" s="6">
        <f>'INPUT by product'!S20</f>
        <v>19201.976504999995</v>
      </c>
      <c r="T7" s="6">
        <f>'INPUT by product'!T20</f>
        <v>24570.742749000001</v>
      </c>
      <c r="U7" s="6">
        <f>'INPUT by product'!U20</f>
        <v>28618.438946999999</v>
      </c>
      <c r="V7" s="6">
        <f>'INPUT by product'!V20</f>
        <v>30145.660719</v>
      </c>
      <c r="W7" s="6"/>
      <c r="X7" s="6">
        <f>'INPUT by product'!X20</f>
        <v>-194.77431799999886</v>
      </c>
      <c r="Y7" s="6">
        <f>'INPUT by product'!Y20</f>
        <v>-196.41888699999799</v>
      </c>
      <c r="Z7" s="6">
        <f>'INPUT by product'!Z20</f>
        <v>-638.82012499999837</v>
      </c>
      <c r="AA7" s="6">
        <f>'INPUT by product'!AA20</f>
        <v>-1966.9011960000043</v>
      </c>
      <c r="AB7" s="6">
        <f>'INPUT by product'!AB20</f>
        <v>-3761.4363110000031</v>
      </c>
      <c r="AC7" s="6">
        <f>'INPUT by product'!AC20</f>
        <v>-7509.5535849999924</v>
      </c>
      <c r="AD7" s="6">
        <f>'INPUT by product'!AD20</f>
        <v>-6772.007428999992</v>
      </c>
      <c r="AE7" s="6">
        <f>'INPUT by product'!AE20</f>
        <v>-10795.558756999999</v>
      </c>
      <c r="AF7" s="6">
        <f>'INPUT by product'!AF20</f>
        <v>-12760.349843999998</v>
      </c>
      <c r="AG7" s="6">
        <f>'INPUT by product'!AG20</f>
        <v>-14219.367357999998</v>
      </c>
      <c r="AH7" s="6"/>
      <c r="AI7" s="6">
        <f>'INPUT by product'!AI20</f>
        <v>15488.850422</v>
      </c>
      <c r="AJ7" s="6">
        <f>'INPUT by product'!AJ20</f>
        <v>17398.571476999998</v>
      </c>
      <c r="AK7" s="6">
        <f>'INPUT by product'!AK20</f>
        <v>19329.347203000001</v>
      </c>
      <c r="AL7" s="6">
        <f>'INPUT by product'!AL20</f>
        <v>21289.945724000005</v>
      </c>
      <c r="AM7" s="6">
        <f>'INPUT by product'!AM20</f>
        <v>26996.835727000005</v>
      </c>
      <c r="AN7" s="6">
        <f>'INPUT by product'!AN20</f>
        <v>33331.652656999991</v>
      </c>
      <c r="AO7" s="6">
        <f>'INPUT by product'!AO20</f>
        <v>31631.945581</v>
      </c>
      <c r="AP7" s="6">
        <f>'INPUT by product'!AP20</f>
        <v>38345.926741000003</v>
      </c>
      <c r="AQ7" s="6">
        <f>'INPUT by product'!AQ20</f>
        <v>44476.528050000001</v>
      </c>
      <c r="AR7" s="6">
        <f>'INPUT by product'!AR20</f>
        <v>46071.954080000003</v>
      </c>
    </row>
    <row r="8" spans="1:44" s="1" customFormat="1" x14ac:dyDescent="0.25">
      <c r="A8" s="6" t="str">
        <f>'INPUT by product'!A21</f>
        <v>EAC</v>
      </c>
      <c r="B8" s="6">
        <f>'INPUT by product'!B21</f>
        <v>2491.486582</v>
      </c>
      <c r="C8" s="6">
        <f>'INPUT by product'!C21</f>
        <v>2787.6376249999998</v>
      </c>
      <c r="D8" s="6">
        <f>'INPUT by product'!D21</f>
        <v>3202.2159469999997</v>
      </c>
      <c r="E8" s="6">
        <f>'INPUT by product'!E21</f>
        <v>3372.0819200000005</v>
      </c>
      <c r="F8" s="6">
        <f>'INPUT by product'!F21</f>
        <v>3925.5873390000002</v>
      </c>
      <c r="G8" s="6">
        <f>'INPUT by product'!G21</f>
        <v>4792.7416290000001</v>
      </c>
      <c r="H8" s="6">
        <f>'INPUT by product'!H21</f>
        <v>4680.4903860000004</v>
      </c>
      <c r="I8" s="6">
        <f>'INPUT by product'!I21</f>
        <v>4932.971372</v>
      </c>
      <c r="J8" s="6">
        <f>'INPUT by product'!J21</f>
        <v>5768.1544750000003</v>
      </c>
      <c r="K8" s="6">
        <f>'INPUT by product'!K21</f>
        <v>5878.1108860000004</v>
      </c>
      <c r="L8" s="6"/>
      <c r="M8" s="6">
        <f>'INPUT by product'!M21</f>
        <v>898.79107199999999</v>
      </c>
      <c r="N8" s="6">
        <f>'INPUT by product'!N21</f>
        <v>1187.6267230000001</v>
      </c>
      <c r="O8" s="6">
        <f>'INPUT by product'!O21</f>
        <v>1178.8694619999999</v>
      </c>
      <c r="P8" s="6">
        <f>'INPUT by product'!P21</f>
        <v>1749.2683099999999</v>
      </c>
      <c r="Q8" s="6">
        <f>'INPUT by product'!Q21</f>
        <v>1981.8403210000001</v>
      </c>
      <c r="R8" s="6">
        <f>'INPUT by product'!R21</f>
        <v>2274.2537950000001</v>
      </c>
      <c r="S8" s="6">
        <f>'INPUT by product'!S21</f>
        <v>2592.9546650000002</v>
      </c>
      <c r="T8" s="6">
        <f>'INPUT by product'!T21</f>
        <v>2727.2174619999996</v>
      </c>
      <c r="U8" s="6">
        <f>'INPUT by product'!U21</f>
        <v>3498.8219050000007</v>
      </c>
      <c r="V8" s="6">
        <f>'INPUT by product'!V21</f>
        <v>3657.9068440000001</v>
      </c>
      <c r="W8" s="6"/>
      <c r="X8" s="6">
        <f>'INPUT by product'!X21</f>
        <v>1592.69551</v>
      </c>
      <c r="Y8" s="6">
        <f>'INPUT by product'!Y21</f>
        <v>1600.0109019999998</v>
      </c>
      <c r="Z8" s="6">
        <f>'INPUT by product'!Z21</f>
        <v>2023.3464849999998</v>
      </c>
      <c r="AA8" s="6">
        <f>'INPUT by product'!AA21</f>
        <v>1622.8136100000006</v>
      </c>
      <c r="AB8" s="6">
        <f>'INPUT by product'!AB21</f>
        <v>1943.747018</v>
      </c>
      <c r="AC8" s="6">
        <f>'INPUT by product'!AC21</f>
        <v>2518.487834</v>
      </c>
      <c r="AD8" s="6">
        <f>'INPUT by product'!AD21</f>
        <v>2087.5357210000002</v>
      </c>
      <c r="AE8" s="6">
        <f>'INPUT by product'!AE21</f>
        <v>2205.7539100000004</v>
      </c>
      <c r="AF8" s="6">
        <f>'INPUT by product'!AF21</f>
        <v>2269.3325699999996</v>
      </c>
      <c r="AG8" s="6">
        <f>'INPUT by product'!AG21</f>
        <v>2220.2040420000003</v>
      </c>
      <c r="AH8" s="6"/>
      <c r="AI8" s="6">
        <f>'INPUT by product'!AI21</f>
        <v>3390.277654</v>
      </c>
      <c r="AJ8" s="6">
        <f>'INPUT by product'!AJ21</f>
        <v>3975.2643479999997</v>
      </c>
      <c r="AK8" s="6">
        <f>'INPUT by product'!AK21</f>
        <v>4381.0854089999993</v>
      </c>
      <c r="AL8" s="6">
        <f>'INPUT by product'!AL21</f>
        <v>5121.35023</v>
      </c>
      <c r="AM8" s="6">
        <f>'INPUT by product'!AM21</f>
        <v>5907.4276600000003</v>
      </c>
      <c r="AN8" s="6">
        <f>'INPUT by product'!AN21</f>
        <v>7066.9954240000006</v>
      </c>
      <c r="AO8" s="6">
        <f>'INPUT by product'!AO21</f>
        <v>7273.4450510000006</v>
      </c>
      <c r="AP8" s="6">
        <f>'INPUT by product'!AP21</f>
        <v>7660.1888339999996</v>
      </c>
      <c r="AQ8" s="6">
        <f>'INPUT by product'!AQ21</f>
        <v>9266.9763800000001</v>
      </c>
      <c r="AR8" s="6">
        <f>'INPUT by product'!AR21</f>
        <v>9536.0177299999996</v>
      </c>
    </row>
    <row r="9" spans="1:44" s="1" customFormat="1" x14ac:dyDescent="0.25">
      <c r="A9" s="6" t="str">
        <f>'INPUT by product'!A22</f>
        <v>ECCAS</v>
      </c>
      <c r="B9" s="6">
        <f>'INPUT by product'!B22</f>
        <v>2406.5268079999996</v>
      </c>
      <c r="C9" s="6">
        <f>'INPUT by product'!C22</f>
        <v>2665.6206240000006</v>
      </c>
      <c r="D9" s="6">
        <f>'INPUT by product'!D22</f>
        <v>2932.4730520000003</v>
      </c>
      <c r="E9" s="6">
        <f>'INPUT by product'!E22</f>
        <v>3127.5953849999996</v>
      </c>
      <c r="F9" s="6">
        <f>'INPUT by product'!F22</f>
        <v>3698.6855350000001</v>
      </c>
      <c r="G9" s="6">
        <f>'INPUT by product'!G22</f>
        <v>3865.7048119999995</v>
      </c>
      <c r="H9" s="6">
        <f>'INPUT by product'!H22</f>
        <v>3235.2076229999998</v>
      </c>
      <c r="I9" s="6">
        <f>'INPUT by product'!I22</f>
        <v>3615.3184320000005</v>
      </c>
      <c r="J9" s="6">
        <f>'INPUT by product'!J22</f>
        <v>3578.9999680000001</v>
      </c>
      <c r="K9" s="6">
        <f>'INPUT by product'!K22</f>
        <v>3480.4470510000001</v>
      </c>
      <c r="L9" s="6"/>
      <c r="M9" s="6">
        <f>'INPUT by product'!M22</f>
        <v>2330.1665700000003</v>
      </c>
      <c r="N9" s="6">
        <f>'INPUT by product'!N22</f>
        <v>2621.925976</v>
      </c>
      <c r="O9" s="6">
        <f>'INPUT by product'!O22</f>
        <v>2919.3528649999998</v>
      </c>
      <c r="P9" s="6">
        <f>'INPUT by product'!P22</f>
        <v>3557.7981100000006</v>
      </c>
      <c r="Q9" s="6">
        <f>'INPUT by product'!Q22</f>
        <v>4493.6422560000001</v>
      </c>
      <c r="R9" s="6">
        <f>'INPUT by product'!R22</f>
        <v>6090.725292000001</v>
      </c>
      <c r="S9" s="6">
        <f>'INPUT by product'!S22</f>
        <v>5588.1080149999989</v>
      </c>
      <c r="T9" s="6">
        <f>'INPUT by product'!T22</f>
        <v>6266.9793269999991</v>
      </c>
      <c r="U9" s="6">
        <f>'INPUT by product'!U22</f>
        <v>8066.5243550000005</v>
      </c>
      <c r="V9" s="6">
        <f>'INPUT by product'!V22</f>
        <v>8478.7716870000004</v>
      </c>
      <c r="W9" s="6"/>
      <c r="X9" s="6">
        <f>'INPUT by product'!X22</f>
        <v>76.360237999999299</v>
      </c>
      <c r="Y9" s="6">
        <f>'INPUT by product'!Y22</f>
        <v>43.694648000000598</v>
      </c>
      <c r="Z9" s="6">
        <f>'INPUT by product'!Z22</f>
        <v>13.120187000000442</v>
      </c>
      <c r="AA9" s="6">
        <f>'INPUT by product'!AA22</f>
        <v>-430.20272500000101</v>
      </c>
      <c r="AB9" s="6">
        <f>'INPUT by product'!AB22</f>
        <v>-794.95672100000002</v>
      </c>
      <c r="AC9" s="6">
        <f>'INPUT by product'!AC22</f>
        <v>-2225.0204800000015</v>
      </c>
      <c r="AD9" s="6">
        <f>'INPUT by product'!AD22</f>
        <v>-2352.9003919999991</v>
      </c>
      <c r="AE9" s="6">
        <f>'INPUT by product'!AE22</f>
        <v>-2651.6608949999986</v>
      </c>
      <c r="AF9" s="6">
        <f>'INPUT by product'!AF22</f>
        <v>-4487.5243870000004</v>
      </c>
      <c r="AG9" s="6">
        <f>'INPUT by product'!AG22</f>
        <v>-4998.3246360000003</v>
      </c>
      <c r="AH9" s="6"/>
      <c r="AI9" s="6">
        <f>'INPUT by product'!AI22</f>
        <v>4736.6933779999999</v>
      </c>
      <c r="AJ9" s="6">
        <f>'INPUT by product'!AJ22</f>
        <v>5287.5466000000006</v>
      </c>
      <c r="AK9" s="6">
        <f>'INPUT by product'!AK22</f>
        <v>5851.8259170000001</v>
      </c>
      <c r="AL9" s="6">
        <f>'INPUT by product'!AL22</f>
        <v>6685.3934950000003</v>
      </c>
      <c r="AM9" s="6">
        <f>'INPUT by product'!AM22</f>
        <v>8192.3277909999997</v>
      </c>
      <c r="AN9" s="6">
        <f>'INPUT by product'!AN22</f>
        <v>9956.4301040000009</v>
      </c>
      <c r="AO9" s="6">
        <f>'INPUT by product'!AO22</f>
        <v>8823.3156379999982</v>
      </c>
      <c r="AP9" s="6">
        <f>'INPUT by product'!AP22</f>
        <v>9882.2977589999991</v>
      </c>
      <c r="AQ9" s="6">
        <f>'INPUT by product'!AQ22</f>
        <v>11645.524323000001</v>
      </c>
      <c r="AR9" s="6">
        <f>'INPUT by product'!AR22</f>
        <v>11959.218738</v>
      </c>
    </row>
    <row r="10" spans="1:44" s="1" customFormat="1" x14ac:dyDescent="0.25">
      <c r="A10" s="6" t="str">
        <f>'INPUT by product'!A23</f>
        <v>ECOWAS</v>
      </c>
      <c r="B10" s="6">
        <f>'INPUT by product'!B23</f>
        <v>8344.1992790000004</v>
      </c>
      <c r="C10" s="6">
        <f>'INPUT by product'!C23</f>
        <v>8781.600926000001</v>
      </c>
      <c r="D10" s="6">
        <f>'INPUT by product'!D23</f>
        <v>8659.9861599999986</v>
      </c>
      <c r="E10" s="6">
        <f>'INPUT by product'!E23</f>
        <v>9129.8233689999997</v>
      </c>
      <c r="F10" s="6">
        <f>'INPUT by product'!F23</f>
        <v>10692.132297999997</v>
      </c>
      <c r="G10" s="6">
        <f>'INPUT by product'!G23</f>
        <v>12797.410363000001</v>
      </c>
      <c r="H10" s="6">
        <f>'INPUT by product'!H23</f>
        <v>11858.738791999998</v>
      </c>
      <c r="I10" s="6">
        <f>'INPUT by product'!I23</f>
        <v>14464.663561000001</v>
      </c>
      <c r="J10" s="6">
        <f>'INPUT by product'!J23</f>
        <v>18278.594397000001</v>
      </c>
      <c r="K10" s="6">
        <f>'INPUT by product'!K23</f>
        <v>16556.896193</v>
      </c>
      <c r="L10" s="6"/>
      <c r="M10" s="6">
        <f>'INPUT by product'!M23</f>
        <v>5879.7049360000001</v>
      </c>
      <c r="N10" s="6">
        <f>'INPUT by product'!N23</f>
        <v>6567.5670699999991</v>
      </c>
      <c r="O10" s="6">
        <f>'INPUT by product'!O23</f>
        <v>7576.8506289999996</v>
      </c>
      <c r="P10" s="6">
        <f>'INPUT by product'!P23</f>
        <v>7735.1115999999993</v>
      </c>
      <c r="Q10" s="6">
        <f>'INPUT by product'!Q23</f>
        <v>10198.012355999999</v>
      </c>
      <c r="R10" s="6">
        <f>'INPUT by product'!R23</f>
        <v>13749.082429999999</v>
      </c>
      <c r="S10" s="6">
        <f>'INPUT by product'!S23</f>
        <v>12323.672593000001</v>
      </c>
      <c r="T10" s="6">
        <f>'INPUT by product'!T23</f>
        <v>14095.535425999997</v>
      </c>
      <c r="U10" s="6">
        <f>'INPUT by product'!U23</f>
        <v>17970.637932000001</v>
      </c>
      <c r="V10" s="6">
        <f>'INPUT by product'!V23</f>
        <v>19505.942848999999</v>
      </c>
      <c r="W10" s="6"/>
      <c r="X10" s="6">
        <f>'INPUT by product'!X23</f>
        <v>2464.4943430000003</v>
      </c>
      <c r="Y10" s="6">
        <f>'INPUT by product'!Y23</f>
        <v>2214.0338560000018</v>
      </c>
      <c r="Z10" s="6">
        <f>'INPUT by product'!Z23</f>
        <v>1083.135530999999</v>
      </c>
      <c r="AA10" s="6">
        <f>'INPUT by product'!AA23</f>
        <v>1394.7117690000005</v>
      </c>
      <c r="AB10" s="6">
        <f>'INPUT by product'!AB23</f>
        <v>494.11994199999754</v>
      </c>
      <c r="AC10" s="6">
        <f>'INPUT by product'!AC23</f>
        <v>-951.6720669999977</v>
      </c>
      <c r="AD10" s="6">
        <f>'INPUT by product'!AD23</f>
        <v>-464.93380100000286</v>
      </c>
      <c r="AE10" s="6">
        <f>'INPUT by product'!AE23</f>
        <v>369.12813500000448</v>
      </c>
      <c r="AF10" s="6">
        <f>'INPUT by product'!AF23</f>
        <v>307.9564649999993</v>
      </c>
      <c r="AG10" s="6">
        <f>'INPUT by product'!AG23</f>
        <v>-2949.0466559999986</v>
      </c>
      <c r="AH10" s="6"/>
      <c r="AI10" s="6">
        <f>'INPUT by product'!AI23</f>
        <v>14223.904215</v>
      </c>
      <c r="AJ10" s="6">
        <f>'INPUT by product'!AJ23</f>
        <v>15349.167996</v>
      </c>
      <c r="AK10" s="6">
        <f>'INPUT by product'!AK23</f>
        <v>16236.836788999997</v>
      </c>
      <c r="AL10" s="6">
        <f>'INPUT by product'!AL23</f>
        <v>16864.934968999998</v>
      </c>
      <c r="AM10" s="6">
        <f>'INPUT by product'!AM23</f>
        <v>20890.144653999996</v>
      </c>
      <c r="AN10" s="6">
        <f>'INPUT by product'!AN23</f>
        <v>26546.492792999998</v>
      </c>
      <c r="AO10" s="6">
        <f>'INPUT by product'!AO23</f>
        <v>24182.411384999999</v>
      </c>
      <c r="AP10" s="6">
        <f>'INPUT by product'!AP23</f>
        <v>28560.198986999996</v>
      </c>
      <c r="AQ10" s="6">
        <f>'INPUT by product'!AQ23</f>
        <v>36249.232329000006</v>
      </c>
      <c r="AR10" s="6">
        <f>'INPUT by product'!AR23</f>
        <v>36062.839042</v>
      </c>
    </row>
    <row r="11" spans="1:44" s="1" customFormat="1" x14ac:dyDescent="0.25">
      <c r="A11" s="6" t="str">
        <f>'INPUT by product'!A24</f>
        <v>IGAD</v>
      </c>
      <c r="B11" s="6">
        <f>'INPUT by product'!B24</f>
        <v>2914.4150280000003</v>
      </c>
      <c r="C11" s="6">
        <f>'INPUT by product'!C24</f>
        <v>3347.2396940000003</v>
      </c>
      <c r="D11" s="6">
        <f>'INPUT by product'!D24</f>
        <v>3725.6519119999998</v>
      </c>
      <c r="E11" s="6">
        <f>'INPUT by product'!E24</f>
        <v>4046.7260320000005</v>
      </c>
      <c r="F11" s="6">
        <f>'INPUT by product'!F24</f>
        <v>4540.6645670000007</v>
      </c>
      <c r="G11" s="6">
        <f>'INPUT by product'!G24</f>
        <v>5617.3561040000004</v>
      </c>
      <c r="H11" s="6">
        <f>'INPUT by product'!H24</f>
        <v>5338.2960390000007</v>
      </c>
      <c r="I11" s="6">
        <f>'INPUT by product'!I24</f>
        <v>5938.0408219999999</v>
      </c>
      <c r="J11" s="6">
        <f>'INPUT by product'!J24</f>
        <v>6975.4816920000003</v>
      </c>
      <c r="K11" s="6">
        <f>'INPUT by product'!K24</f>
        <v>6997.5575910000007</v>
      </c>
      <c r="L11" s="6"/>
      <c r="M11" s="6">
        <f>'INPUT by product'!M24</f>
        <v>1689.5163770000001</v>
      </c>
      <c r="N11" s="6">
        <f>'INPUT by product'!N24</f>
        <v>1824.7813469999999</v>
      </c>
      <c r="O11" s="6">
        <f>'INPUT by product'!O24</f>
        <v>2146.67137</v>
      </c>
      <c r="P11" s="6">
        <f>'INPUT by product'!P24</f>
        <v>2801.4067769999997</v>
      </c>
      <c r="Q11" s="6">
        <f>'INPUT by product'!Q24</f>
        <v>3241.5833860000002</v>
      </c>
      <c r="R11" s="6">
        <f>'INPUT by product'!R24</f>
        <v>4471.9098919999997</v>
      </c>
      <c r="S11" s="6">
        <f>'INPUT by product'!S24</f>
        <v>4598.1462160000001</v>
      </c>
      <c r="T11" s="6">
        <f>'INPUT by product'!T24</f>
        <v>5287.285022</v>
      </c>
      <c r="U11" s="6">
        <f>'INPUT by product'!U24</f>
        <v>6477.8066870000002</v>
      </c>
      <c r="V11" s="6">
        <f>'INPUT by product'!V24</f>
        <v>6332.2905920000003</v>
      </c>
      <c r="W11" s="6"/>
      <c r="X11" s="6">
        <f>'INPUT by product'!X24</f>
        <v>1224.8986510000002</v>
      </c>
      <c r="Y11" s="6">
        <f>'INPUT by product'!Y24</f>
        <v>1522.4583470000005</v>
      </c>
      <c r="Z11" s="6">
        <f>'INPUT by product'!Z24</f>
        <v>1578.9805419999998</v>
      </c>
      <c r="AA11" s="6">
        <f>'INPUT by product'!AA24</f>
        <v>1245.3192550000008</v>
      </c>
      <c r="AB11" s="6">
        <f>'INPUT by product'!AB24</f>
        <v>1299.0811810000005</v>
      </c>
      <c r="AC11" s="6">
        <f>'INPUT by product'!AC24</f>
        <v>1145.4462120000007</v>
      </c>
      <c r="AD11" s="6">
        <f>'INPUT by product'!AD24</f>
        <v>740.14982300000065</v>
      </c>
      <c r="AE11" s="6">
        <f>'INPUT by product'!AE24</f>
        <v>650.75579999999991</v>
      </c>
      <c r="AF11" s="6">
        <f>'INPUT by product'!AF24</f>
        <v>497.67500500000006</v>
      </c>
      <c r="AG11" s="6">
        <f>'INPUT by product'!AG24</f>
        <v>665.2669990000004</v>
      </c>
      <c r="AH11" s="6"/>
      <c r="AI11" s="6">
        <f>'INPUT by product'!AI24</f>
        <v>4603.9314050000003</v>
      </c>
      <c r="AJ11" s="6">
        <f>'INPUT by product'!AJ24</f>
        <v>5172.021041</v>
      </c>
      <c r="AK11" s="6">
        <f>'INPUT by product'!AK24</f>
        <v>5872.3232819999994</v>
      </c>
      <c r="AL11" s="6">
        <f>'INPUT by product'!AL24</f>
        <v>6848.1328090000006</v>
      </c>
      <c r="AM11" s="6">
        <f>'INPUT by product'!AM24</f>
        <v>7782.247953000001</v>
      </c>
      <c r="AN11" s="6">
        <f>'INPUT by product'!AN24</f>
        <v>10089.265996</v>
      </c>
      <c r="AO11" s="6">
        <f>'INPUT by product'!AO24</f>
        <v>9936.4422550000018</v>
      </c>
      <c r="AP11" s="6">
        <f>'INPUT by product'!AP24</f>
        <v>11225.325843999999</v>
      </c>
      <c r="AQ11" s="6">
        <f>'INPUT by product'!AQ24</f>
        <v>13453.288379000001</v>
      </c>
      <c r="AR11" s="6">
        <f>'INPUT by product'!AR24</f>
        <v>13329.848183000002</v>
      </c>
    </row>
    <row r="12" spans="1:44" s="1" customFormat="1" x14ac:dyDescent="0.25">
      <c r="A12" s="6" t="str">
        <f>'INPUT by product'!A25</f>
        <v>SADC</v>
      </c>
      <c r="B12" s="6">
        <f>'INPUT by product'!B25</f>
        <v>11182.189910999999</v>
      </c>
      <c r="C12" s="6">
        <f>'INPUT by product'!C25</f>
        <v>12643.632781999999</v>
      </c>
      <c r="D12" s="6">
        <f>'INPUT by product'!D25</f>
        <v>12530.264896999999</v>
      </c>
      <c r="E12" s="6">
        <f>'INPUT by product'!E25</f>
        <v>12565.200656999999</v>
      </c>
      <c r="F12" s="6">
        <f>'INPUT by product'!F25</f>
        <v>14727.173989000001</v>
      </c>
      <c r="G12" s="6">
        <f>'INPUT by product'!G25</f>
        <v>16326.193740999999</v>
      </c>
      <c r="H12" s="6">
        <f>'INPUT by product'!H25</f>
        <v>16135.871622000002</v>
      </c>
      <c r="I12" s="6">
        <f>'INPUT by product'!I25</f>
        <v>17416.96441</v>
      </c>
      <c r="J12" s="6">
        <f>'INPUT by product'!J25</f>
        <v>19795.406819999997</v>
      </c>
      <c r="K12" s="6">
        <f>'INPUT by product'!K25</f>
        <v>19347.071621999999</v>
      </c>
      <c r="L12" s="6"/>
      <c r="M12" s="6">
        <f>'INPUT by product'!M25</f>
        <v>5520.2627649999995</v>
      </c>
      <c r="N12" s="6">
        <f>'INPUT by product'!N25</f>
        <v>6805.173014</v>
      </c>
      <c r="O12" s="6">
        <f>'INPUT by product'!O25</f>
        <v>7707.5181269999994</v>
      </c>
      <c r="P12" s="6">
        <f>'INPUT by product'!P25</f>
        <v>9236.1631800000014</v>
      </c>
      <c r="Q12" s="6">
        <f>'INPUT by product'!Q25</f>
        <v>11728.818211</v>
      </c>
      <c r="R12" s="6">
        <f>'INPUT by product'!R25</f>
        <v>13860.830407000001</v>
      </c>
      <c r="S12" s="6">
        <f>'INPUT by product'!S25</f>
        <v>12851.259045000003</v>
      </c>
      <c r="T12" s="6">
        <f>'INPUT by product'!T25</f>
        <v>14572.814033000001</v>
      </c>
      <c r="U12" s="6">
        <f>'INPUT by product'!U25</f>
        <v>18845.205574999996</v>
      </c>
      <c r="V12" s="6">
        <f>'INPUT by product'!V25</f>
        <v>19588.579442000002</v>
      </c>
      <c r="W12" s="6"/>
      <c r="X12" s="6">
        <f>'INPUT by product'!X25</f>
        <v>5661.927146</v>
      </c>
      <c r="Y12" s="6">
        <f>'INPUT by product'!Y25</f>
        <v>5838.4597679999988</v>
      </c>
      <c r="Z12" s="6">
        <f>'INPUT by product'!Z25</f>
        <v>4822.7467699999997</v>
      </c>
      <c r="AA12" s="6">
        <f>'INPUT by product'!AA25</f>
        <v>3329.037476999998</v>
      </c>
      <c r="AB12" s="6">
        <f>'INPUT by product'!AB25</f>
        <v>2998.355778000001</v>
      </c>
      <c r="AC12" s="6">
        <f>'INPUT by product'!AC25</f>
        <v>2465.3633339999978</v>
      </c>
      <c r="AD12" s="6">
        <f>'INPUT by product'!AD25</f>
        <v>3284.6125769999999</v>
      </c>
      <c r="AE12" s="6">
        <f>'INPUT by product'!AE25</f>
        <v>2844.1503769999999</v>
      </c>
      <c r="AF12" s="6">
        <f>'INPUT by product'!AF25</f>
        <v>950.2012450000002</v>
      </c>
      <c r="AG12" s="6">
        <f>'INPUT by product'!AG25</f>
        <v>-241.50782000000254</v>
      </c>
      <c r="AH12" s="6"/>
      <c r="AI12" s="6">
        <f>'INPUT by product'!AI25</f>
        <v>16702.452676000001</v>
      </c>
      <c r="AJ12" s="6">
        <f>'INPUT by product'!AJ25</f>
        <v>19448.805796000001</v>
      </c>
      <c r="AK12" s="6">
        <f>'INPUT by product'!AK25</f>
        <v>20237.783023999997</v>
      </c>
      <c r="AL12" s="6">
        <f>'INPUT by product'!AL25</f>
        <v>21801.363837000001</v>
      </c>
      <c r="AM12" s="6">
        <f>'INPUT by product'!AM25</f>
        <v>26455.992200000001</v>
      </c>
      <c r="AN12" s="6">
        <f>'INPUT by product'!AN25</f>
        <v>30187.024148</v>
      </c>
      <c r="AO12" s="6">
        <f>'INPUT by product'!AO25</f>
        <v>28987.130667000005</v>
      </c>
      <c r="AP12" s="6">
        <f>'INPUT by product'!AP25</f>
        <v>31989.778443000003</v>
      </c>
      <c r="AQ12" s="6">
        <f>'INPUT by product'!AQ25</f>
        <v>38640.612394999989</v>
      </c>
      <c r="AR12" s="6">
        <f>'INPUT by product'!AR25</f>
        <v>38935.651064000005</v>
      </c>
    </row>
    <row r="15" spans="1:44" x14ac:dyDescent="0.25">
      <c r="B15" t="s">
        <v>62</v>
      </c>
      <c r="M15" t="s">
        <v>58</v>
      </c>
      <c r="X15" t="s">
        <v>58</v>
      </c>
      <c r="AI15" t="s">
        <v>58</v>
      </c>
    </row>
    <row r="16" spans="1:44" x14ac:dyDescent="0.25">
      <c r="B16" s="12">
        <v>2002</v>
      </c>
      <c r="C16" s="12">
        <v>2003</v>
      </c>
      <c r="D16" s="12">
        <v>2004</v>
      </c>
      <c r="E16" s="12">
        <v>2005</v>
      </c>
      <c r="F16" s="12">
        <v>2006</v>
      </c>
      <c r="G16" s="12">
        <v>2007</v>
      </c>
      <c r="H16" s="12">
        <v>2008</v>
      </c>
      <c r="I16" s="12">
        <v>2009</v>
      </c>
      <c r="J16" s="12">
        <v>2010</v>
      </c>
      <c r="K16" s="12">
        <v>2011</v>
      </c>
      <c r="M16" s="12">
        <v>2002</v>
      </c>
      <c r="N16" s="12">
        <v>2003</v>
      </c>
      <c r="O16" s="12">
        <v>2004</v>
      </c>
      <c r="P16" s="12">
        <v>2005</v>
      </c>
      <c r="Q16" s="12">
        <v>2006</v>
      </c>
      <c r="R16" s="12">
        <v>2007</v>
      </c>
      <c r="S16" s="12">
        <v>2008</v>
      </c>
      <c r="T16" s="12">
        <v>2009</v>
      </c>
      <c r="U16" s="12">
        <v>2010</v>
      </c>
      <c r="V16" s="12">
        <v>2011</v>
      </c>
      <c r="X16" s="12">
        <v>2002</v>
      </c>
      <c r="Y16" s="12">
        <v>2003</v>
      </c>
      <c r="Z16" s="12">
        <v>2004</v>
      </c>
      <c r="AA16" s="12">
        <v>2005</v>
      </c>
      <c r="AB16" s="12">
        <v>2006</v>
      </c>
      <c r="AC16" s="12">
        <v>2007</v>
      </c>
      <c r="AD16" s="12">
        <v>2008</v>
      </c>
      <c r="AE16" s="12">
        <v>2009</v>
      </c>
      <c r="AF16" s="12">
        <v>2010</v>
      </c>
      <c r="AG16" s="12">
        <v>2011</v>
      </c>
      <c r="AI16" s="12">
        <v>2002</v>
      </c>
      <c r="AJ16" s="12">
        <v>2003</v>
      </c>
      <c r="AK16" s="12">
        <v>2004</v>
      </c>
      <c r="AL16" s="12">
        <v>2005</v>
      </c>
      <c r="AM16" s="12">
        <v>2006</v>
      </c>
      <c r="AN16" s="12">
        <v>2007</v>
      </c>
      <c r="AO16" s="12">
        <v>2008</v>
      </c>
      <c r="AP16" s="12">
        <v>2009</v>
      </c>
      <c r="AQ16" s="12">
        <v>2010</v>
      </c>
      <c r="AR16" s="12">
        <v>2011</v>
      </c>
    </row>
    <row r="17" spans="1:44" s="14" customFormat="1" x14ac:dyDescent="0.25">
      <c r="A17" s="16" t="s">
        <v>6</v>
      </c>
      <c r="B17" s="14">
        <f t="shared" ref="B17:K17" si="0">B5/B$4</f>
        <v>4.5534448504792331E-2</v>
      </c>
      <c r="C17" s="14">
        <f t="shared" si="0"/>
        <v>4.4493136926777241E-2</v>
      </c>
      <c r="D17" s="14">
        <f t="shared" si="0"/>
        <v>4.2436321969102291E-2</v>
      </c>
      <c r="E17" s="14">
        <f t="shared" si="0"/>
        <v>4.0162029334943214E-2</v>
      </c>
      <c r="F17" s="14">
        <f t="shared" si="0"/>
        <v>3.9832145341552015E-2</v>
      </c>
      <c r="G17" s="14">
        <f t="shared" si="0"/>
        <v>3.8139453857921099E-2</v>
      </c>
      <c r="H17" s="14">
        <f t="shared" si="0"/>
        <v>4.1183923858085787E-2</v>
      </c>
      <c r="I17" s="14">
        <f t="shared" si="0"/>
        <v>4.0018433101510077E-2</v>
      </c>
      <c r="J17" s="14">
        <f t="shared" si="0"/>
        <v>3.8254563558235623E-2</v>
      </c>
      <c r="K17" s="14">
        <f t="shared" si="0"/>
        <v>3.5587622778278899E-2</v>
      </c>
      <c r="M17" s="14">
        <f t="shared" ref="M17:V17" si="1">M5/M$4</f>
        <v>3.5473476164168807E-2</v>
      </c>
      <c r="N17" s="14">
        <f t="shared" si="1"/>
        <v>3.612386626655751E-2</v>
      </c>
      <c r="O17" s="14">
        <f t="shared" si="1"/>
        <v>3.8087451548350769E-2</v>
      </c>
      <c r="P17" s="14">
        <f t="shared" si="1"/>
        <v>3.8923804892320883E-2</v>
      </c>
      <c r="Q17" s="14">
        <f t="shared" si="1"/>
        <v>4.3723396166550091E-2</v>
      </c>
      <c r="R17" s="14">
        <f t="shared" si="1"/>
        <v>4.8015837060080828E-2</v>
      </c>
      <c r="S17" s="14">
        <f t="shared" si="1"/>
        <v>4.9427240941586972E-2</v>
      </c>
      <c r="T17" s="14">
        <f t="shared" si="1"/>
        <v>5.0831076182524478E-2</v>
      </c>
      <c r="U17" s="14">
        <f t="shared" si="1"/>
        <v>5.3946770721129793E-2</v>
      </c>
      <c r="V17" s="14">
        <f t="shared" si="1"/>
        <v>5.3868856669519835E-2</v>
      </c>
      <c r="X17" s="14">
        <f t="shared" ref="X17:AG17" si="2">X5/X$4</f>
        <v>-0.11747773610849901</v>
      </c>
      <c r="Y17" s="14">
        <f t="shared" si="2"/>
        <v>-8.9552137637827017E-2</v>
      </c>
      <c r="Z17" s="14">
        <f t="shared" si="2"/>
        <v>-5.0608880507494222E-2</v>
      </c>
      <c r="AA17" s="14">
        <f t="shared" si="2"/>
        <v>1.05157089876604E-2</v>
      </c>
      <c r="AB17" s="14">
        <f t="shared" si="2"/>
        <v>0.13617422741561885</v>
      </c>
      <c r="AC17" s="14">
        <f t="shared" si="2"/>
        <v>0.31478178854439121</v>
      </c>
      <c r="AD17" s="14">
        <f t="shared" si="2"/>
        <v>0.52406124537539267</v>
      </c>
      <c r="AE17" s="14">
        <f t="shared" si="2"/>
        <v>0.69428067247449587</v>
      </c>
      <c r="AF17" s="14">
        <f t="shared" si="2"/>
        <v>1.0413208084894447</v>
      </c>
      <c r="AG17" s="14">
        <f t="shared" si="2"/>
        <v>1.1096385946506055</v>
      </c>
      <c r="AI17" s="14">
        <f t="shared" ref="AI17:AR17" si="3">AI5/AI$4</f>
        <v>4.0343780545329645E-2</v>
      </c>
      <c r="AJ17" s="14">
        <f t="shared" si="3"/>
        <v>4.0173655711499792E-2</v>
      </c>
      <c r="AK17" s="14">
        <f t="shared" si="3"/>
        <v>4.0209854970876979E-2</v>
      </c>
      <c r="AL17" s="14">
        <f t="shared" si="3"/>
        <v>3.9529712263171979E-2</v>
      </c>
      <c r="AM17" s="14">
        <f t="shared" si="3"/>
        <v>4.1817872452564311E-2</v>
      </c>
      <c r="AN17" s="14">
        <f t="shared" si="3"/>
        <v>4.3167396524303313E-2</v>
      </c>
      <c r="AO17" s="14">
        <f t="shared" si="3"/>
        <v>4.5341066197624173E-2</v>
      </c>
      <c r="AP17" s="14">
        <f t="shared" si="3"/>
        <v>4.5469800563301292E-2</v>
      </c>
      <c r="AQ17" s="14">
        <f t="shared" si="3"/>
        <v>4.6162524148853863E-2</v>
      </c>
      <c r="AR17" s="14">
        <f t="shared" si="3"/>
        <v>4.4806697856792921E-2</v>
      </c>
    </row>
    <row r="19" spans="1:44" x14ac:dyDescent="0.25">
      <c r="B19" t="s">
        <v>59</v>
      </c>
      <c r="M19" t="s">
        <v>59</v>
      </c>
      <c r="X19" t="s">
        <v>59</v>
      </c>
      <c r="AI19" t="s">
        <v>59</v>
      </c>
    </row>
    <row r="20" spans="1:44" x14ac:dyDescent="0.25">
      <c r="B20" s="12">
        <v>2002</v>
      </c>
      <c r="C20" s="12">
        <v>2003</v>
      </c>
      <c r="D20" s="12">
        <v>2004</v>
      </c>
      <c r="E20" s="12">
        <v>2005</v>
      </c>
      <c r="F20" s="12">
        <v>2006</v>
      </c>
      <c r="G20" s="12">
        <v>2007</v>
      </c>
      <c r="H20" s="12">
        <v>2008</v>
      </c>
      <c r="I20" s="12">
        <v>2009</v>
      </c>
      <c r="J20" s="12">
        <v>2010</v>
      </c>
      <c r="K20" s="12">
        <v>2011</v>
      </c>
      <c r="M20" s="12">
        <v>2002</v>
      </c>
      <c r="N20" s="12">
        <v>2003</v>
      </c>
      <c r="O20" s="12">
        <v>2004</v>
      </c>
      <c r="P20" s="12">
        <v>2005</v>
      </c>
      <c r="Q20" s="12">
        <v>2006</v>
      </c>
      <c r="R20" s="12">
        <v>2007</v>
      </c>
      <c r="S20" s="12">
        <v>2008</v>
      </c>
      <c r="T20" s="12">
        <v>2009</v>
      </c>
      <c r="U20" s="12">
        <v>2010</v>
      </c>
      <c r="V20" s="12">
        <v>2011</v>
      </c>
      <c r="X20" s="12">
        <v>2002</v>
      </c>
      <c r="Y20" s="12">
        <v>2003</v>
      </c>
      <c r="Z20" s="12">
        <v>2004</v>
      </c>
      <c r="AA20" s="12">
        <v>2005</v>
      </c>
      <c r="AB20" s="12">
        <v>2006</v>
      </c>
      <c r="AC20" s="12">
        <v>2007</v>
      </c>
      <c r="AD20" s="12">
        <v>2008</v>
      </c>
      <c r="AE20" s="12">
        <v>2009</v>
      </c>
      <c r="AF20" s="12">
        <v>2010</v>
      </c>
      <c r="AG20" s="12">
        <v>2011</v>
      </c>
      <c r="AI20" s="12">
        <v>2002</v>
      </c>
      <c r="AJ20" s="12">
        <v>2003</v>
      </c>
      <c r="AK20" s="12">
        <v>2004</v>
      </c>
      <c r="AL20" s="12">
        <v>2005</v>
      </c>
      <c r="AM20" s="12">
        <v>2006</v>
      </c>
      <c r="AN20" s="12">
        <v>2007</v>
      </c>
      <c r="AO20" s="12">
        <v>2008</v>
      </c>
      <c r="AP20" s="12">
        <v>2009</v>
      </c>
      <c r="AQ20" s="12">
        <v>2010</v>
      </c>
      <c r="AR20" s="12">
        <v>2011</v>
      </c>
    </row>
    <row r="21" spans="1:44" s="14" customFormat="1" x14ac:dyDescent="0.25">
      <c r="A21" s="16" t="s">
        <v>5</v>
      </c>
      <c r="B21" s="14">
        <f t="shared" ref="B21:K21" si="4">B4/B$5</f>
        <v>21.961394786515395</v>
      </c>
      <c r="C21" s="14">
        <f t="shared" si="4"/>
        <v>22.475376407954986</v>
      </c>
      <c r="D21" s="14">
        <f t="shared" si="4"/>
        <v>23.564718938839604</v>
      </c>
      <c r="E21" s="14">
        <f t="shared" si="4"/>
        <v>24.899140221730381</v>
      </c>
      <c r="F21" s="14">
        <f t="shared" si="4"/>
        <v>25.105351253998915</v>
      </c>
      <c r="G21" s="14">
        <f t="shared" si="4"/>
        <v>26.219567897465112</v>
      </c>
      <c r="H21" s="14">
        <f t="shared" si="4"/>
        <v>24.281319173128434</v>
      </c>
      <c r="I21" s="14">
        <f t="shared" si="4"/>
        <v>24.988484618161262</v>
      </c>
      <c r="J21" s="14">
        <f t="shared" si="4"/>
        <v>26.140672039760215</v>
      </c>
      <c r="K21" s="14">
        <f t="shared" si="4"/>
        <v>28.099657182225599</v>
      </c>
      <c r="M21" s="14">
        <f t="shared" ref="M21:V21" si="5">M4/M$5</f>
        <v>28.190076308621933</v>
      </c>
      <c r="N21" s="14">
        <f t="shared" si="5"/>
        <v>27.682529677776287</v>
      </c>
      <c r="O21" s="14">
        <f t="shared" si="5"/>
        <v>26.25536651436321</v>
      </c>
      <c r="P21" s="14">
        <f t="shared" si="5"/>
        <v>25.691219107854636</v>
      </c>
      <c r="Q21" s="14">
        <f t="shared" si="5"/>
        <v>22.871050459823032</v>
      </c>
      <c r="R21" s="14">
        <f t="shared" si="5"/>
        <v>20.82646187649981</v>
      </c>
      <c r="S21" s="14">
        <f t="shared" si="5"/>
        <v>20.231758458494543</v>
      </c>
      <c r="T21" s="14">
        <f t="shared" si="5"/>
        <v>19.673004687313625</v>
      </c>
      <c r="U21" s="14">
        <f t="shared" si="5"/>
        <v>18.53679074080928</v>
      </c>
      <c r="V21" s="14">
        <f t="shared" si="5"/>
        <v>18.563601713971806</v>
      </c>
      <c r="X21" s="14">
        <f t="shared" ref="X21:AG21" si="6">X4/X$5</f>
        <v>-8.512251198613745</v>
      </c>
      <c r="Y21" s="14">
        <f t="shared" si="6"/>
        <v>-11.166679281786321</v>
      </c>
      <c r="Z21" s="14">
        <f t="shared" si="6"/>
        <v>-19.75937799793692</v>
      </c>
      <c r="AA21" s="14">
        <f t="shared" si="6"/>
        <v>95.095822941985588</v>
      </c>
      <c r="AB21" s="14">
        <f t="shared" si="6"/>
        <v>7.3435334936609484</v>
      </c>
      <c r="AC21" s="14">
        <f t="shared" si="6"/>
        <v>3.1768038571233221</v>
      </c>
      <c r="AD21" s="14">
        <f t="shared" si="6"/>
        <v>1.9081739182672923</v>
      </c>
      <c r="AE21" s="14">
        <f t="shared" si="6"/>
        <v>1.4403396776636246</v>
      </c>
      <c r="AF21" s="14">
        <f t="shared" si="6"/>
        <v>0.96031884876152118</v>
      </c>
      <c r="AG21" s="14">
        <f t="shared" si="6"/>
        <v>0.90119432112477338</v>
      </c>
      <c r="AI21" s="14">
        <f t="shared" ref="AI21:AR21" si="7">AI4/AI$5</f>
        <v>24.786968065038316</v>
      </c>
      <c r="AJ21" s="14">
        <f t="shared" si="7"/>
        <v>24.891934335807729</v>
      </c>
      <c r="AK21" s="14">
        <f t="shared" si="7"/>
        <v>24.869525163029703</v>
      </c>
      <c r="AL21" s="14">
        <f t="shared" si="7"/>
        <v>25.297426739218999</v>
      </c>
      <c r="AM21" s="14">
        <f t="shared" si="7"/>
        <v>23.913220385239349</v>
      </c>
      <c r="AN21" s="14">
        <f t="shared" si="7"/>
        <v>23.165631483867656</v>
      </c>
      <c r="AO21" s="14">
        <f t="shared" si="7"/>
        <v>22.055061423597468</v>
      </c>
      <c r="AP21" s="14">
        <f t="shared" si="7"/>
        <v>21.992619004515728</v>
      </c>
      <c r="AQ21" s="14">
        <f t="shared" si="7"/>
        <v>21.662593595953272</v>
      </c>
      <c r="AR21" s="14">
        <f t="shared" si="7"/>
        <v>22.318091888764236</v>
      </c>
    </row>
    <row r="22" spans="1:44" s="14" customFormat="1" x14ac:dyDescent="0.25">
      <c r="A22" s="16" t="s">
        <v>6</v>
      </c>
      <c r="B22" s="14">
        <f t="shared" ref="B22:K22" si="8">B5/B$5</f>
        <v>1</v>
      </c>
      <c r="C22" s="14">
        <f t="shared" si="8"/>
        <v>1</v>
      </c>
      <c r="D22" s="14">
        <f t="shared" si="8"/>
        <v>1</v>
      </c>
      <c r="E22" s="14">
        <f t="shared" si="8"/>
        <v>1</v>
      </c>
      <c r="F22" s="14">
        <f t="shared" si="8"/>
        <v>1</v>
      </c>
      <c r="G22" s="14">
        <f t="shared" si="8"/>
        <v>1</v>
      </c>
      <c r="H22" s="14">
        <f t="shared" si="8"/>
        <v>1</v>
      </c>
      <c r="I22" s="14">
        <f t="shared" si="8"/>
        <v>1</v>
      </c>
      <c r="J22" s="14">
        <f t="shared" si="8"/>
        <v>1</v>
      </c>
      <c r="K22" s="14">
        <f t="shared" si="8"/>
        <v>1</v>
      </c>
      <c r="M22" s="14">
        <f t="shared" ref="M22:V22" si="9">M5/M$5</f>
        <v>1</v>
      </c>
      <c r="N22" s="14">
        <f t="shared" si="9"/>
        <v>1</v>
      </c>
      <c r="O22" s="14">
        <f t="shared" si="9"/>
        <v>1</v>
      </c>
      <c r="P22" s="14">
        <f t="shared" si="9"/>
        <v>1</v>
      </c>
      <c r="Q22" s="14">
        <f t="shared" si="9"/>
        <v>1</v>
      </c>
      <c r="R22" s="14">
        <f t="shared" si="9"/>
        <v>1</v>
      </c>
      <c r="S22" s="14">
        <f t="shared" si="9"/>
        <v>1</v>
      </c>
      <c r="T22" s="14">
        <f t="shared" si="9"/>
        <v>1</v>
      </c>
      <c r="U22" s="14">
        <f t="shared" si="9"/>
        <v>1</v>
      </c>
      <c r="V22" s="14">
        <f t="shared" si="9"/>
        <v>1</v>
      </c>
      <c r="X22" s="14">
        <f t="shared" ref="X22:AG22" si="10">X5/X$5</f>
        <v>1</v>
      </c>
      <c r="Y22" s="14">
        <f t="shared" si="10"/>
        <v>1</v>
      </c>
      <c r="Z22" s="14">
        <f t="shared" si="10"/>
        <v>1</v>
      </c>
      <c r="AA22" s="14">
        <f t="shared" si="10"/>
        <v>1</v>
      </c>
      <c r="AB22" s="14">
        <f t="shared" si="10"/>
        <v>1</v>
      </c>
      <c r="AC22" s="14">
        <f t="shared" si="10"/>
        <v>1</v>
      </c>
      <c r="AD22" s="14">
        <f t="shared" si="10"/>
        <v>1</v>
      </c>
      <c r="AE22" s="14">
        <f t="shared" si="10"/>
        <v>1</v>
      </c>
      <c r="AF22" s="14">
        <f t="shared" si="10"/>
        <v>1</v>
      </c>
      <c r="AG22" s="14">
        <f t="shared" si="10"/>
        <v>1</v>
      </c>
      <c r="AI22" s="14">
        <f t="shared" ref="AI22:AR22" si="11">AI5/AI$5</f>
        <v>1</v>
      </c>
      <c r="AJ22" s="14">
        <f t="shared" si="11"/>
        <v>1</v>
      </c>
      <c r="AK22" s="14">
        <f t="shared" si="11"/>
        <v>1</v>
      </c>
      <c r="AL22" s="14">
        <f t="shared" si="11"/>
        <v>1</v>
      </c>
      <c r="AM22" s="14">
        <f t="shared" si="11"/>
        <v>1</v>
      </c>
      <c r="AN22" s="14">
        <f t="shared" si="11"/>
        <v>1</v>
      </c>
      <c r="AO22" s="14">
        <f t="shared" si="11"/>
        <v>1</v>
      </c>
      <c r="AP22" s="14">
        <f t="shared" si="11"/>
        <v>1</v>
      </c>
      <c r="AQ22" s="14">
        <f t="shared" si="11"/>
        <v>1</v>
      </c>
      <c r="AR22" s="14">
        <f t="shared" si="11"/>
        <v>1</v>
      </c>
    </row>
    <row r="23" spans="1:44" s="14" customFormat="1" x14ac:dyDescent="0.25">
      <c r="A23" s="16" t="s">
        <v>7</v>
      </c>
      <c r="B23" s="14">
        <f t="shared" ref="B23:K23" si="12">B6/B$5</f>
        <v>0.51878045182689259</v>
      </c>
      <c r="C23" s="14">
        <f t="shared" si="12"/>
        <v>0.51481207289372133</v>
      </c>
      <c r="D23" s="14">
        <f t="shared" si="12"/>
        <v>0.51679530652249206</v>
      </c>
      <c r="E23" s="14">
        <f t="shared" si="12"/>
        <v>0.53395586693515418</v>
      </c>
      <c r="F23" s="14">
        <f t="shared" si="12"/>
        <v>0.5359447234724436</v>
      </c>
      <c r="G23" s="14">
        <f t="shared" si="12"/>
        <v>0.54803914447493751</v>
      </c>
      <c r="H23" s="14">
        <f t="shared" si="12"/>
        <v>0.53548948815257047</v>
      </c>
      <c r="I23" s="14">
        <f t="shared" si="12"/>
        <v>0.54942038084755618</v>
      </c>
      <c r="J23" s="14">
        <f t="shared" si="12"/>
        <v>0.55692901131171568</v>
      </c>
      <c r="K23" s="14">
        <f t="shared" si="12"/>
        <v>0.55111025377238432</v>
      </c>
      <c r="M23" s="14">
        <f t="shared" ref="M23:V23" si="13">M6/M$5</f>
        <v>0.61281971137746083</v>
      </c>
      <c r="N23" s="14">
        <f t="shared" si="13"/>
        <v>0.59525705699756748</v>
      </c>
      <c r="O23" s="14">
        <f t="shared" si="13"/>
        <v>0.60131060171441963</v>
      </c>
      <c r="P23" s="14">
        <f t="shared" si="13"/>
        <v>0.58924452217845613</v>
      </c>
      <c r="Q23" s="14">
        <f t="shared" si="13"/>
        <v>0.60376991545871617</v>
      </c>
      <c r="R23" s="14">
        <f t="shared" si="13"/>
        <v>0.60779468229852052</v>
      </c>
      <c r="S23" s="14">
        <f t="shared" si="13"/>
        <v>0.61570779808729137</v>
      </c>
      <c r="T23" s="14">
        <f t="shared" si="13"/>
        <v>0.63763174030873637</v>
      </c>
      <c r="U23" s="14">
        <f t="shared" si="13"/>
        <v>0.61160930036343253</v>
      </c>
      <c r="V23" s="14">
        <f t="shared" si="13"/>
        <v>0.63821323785006911</v>
      </c>
      <c r="X23" s="14">
        <f t="shared" ref="X23:AG23" si="14">X6/X$5</f>
        <v>5.8696067342500644E-2</v>
      </c>
      <c r="Y23" s="14">
        <f t="shared" si="14"/>
        <v>-4.9219343356879455E-3</v>
      </c>
      <c r="Z23" s="14">
        <f t="shared" si="14"/>
        <v>-0.8440476648290447</v>
      </c>
      <c r="AA23" s="14">
        <f t="shared" si="14"/>
        <v>5.4338215976507733</v>
      </c>
      <c r="AB23" s="14">
        <f t="shared" si="14"/>
        <v>1.0751284818815068</v>
      </c>
      <c r="AC23" s="14">
        <f t="shared" si="14"/>
        <v>0.80335264152465591</v>
      </c>
      <c r="AD23" s="14">
        <f t="shared" si="14"/>
        <v>0.97868222601753141</v>
      </c>
      <c r="AE23" s="14">
        <f t="shared" si="14"/>
        <v>0.94020614337774477</v>
      </c>
      <c r="AF23" s="14">
        <f t="shared" si="14"/>
        <v>0.73800350955488125</v>
      </c>
      <c r="AG23" s="14">
        <f t="shared" si="14"/>
        <v>0.79954287724177986</v>
      </c>
      <c r="AI23" s="14">
        <f t="shared" ref="AI23:AR23" si="15">AI6/AI$5</f>
        <v>0.56144033385410885</v>
      </c>
      <c r="AJ23" s="14">
        <f t="shared" si="15"/>
        <v>0.55214532467618882</v>
      </c>
      <c r="AK23" s="14">
        <f t="shared" si="15"/>
        <v>0.55778026650344781</v>
      </c>
      <c r="AL23" s="14">
        <f t="shared" si="15"/>
        <v>0.56175704474615973</v>
      </c>
      <c r="AM23" s="14">
        <f t="shared" si="15"/>
        <v>0.5721334520702881</v>
      </c>
      <c r="AN23" s="14">
        <f t="shared" si="15"/>
        <v>0.58187671639807892</v>
      </c>
      <c r="AO23" s="14">
        <f t="shared" si="15"/>
        <v>0.57958973673042025</v>
      </c>
      <c r="AP23" s="14">
        <f t="shared" si="15"/>
        <v>0.59913731741409748</v>
      </c>
      <c r="AQ23" s="14">
        <f t="shared" si="15"/>
        <v>0.58913133195254552</v>
      </c>
      <c r="AR23" s="14">
        <f t="shared" si="15"/>
        <v>0.60391946732792123</v>
      </c>
    </row>
    <row r="24" spans="1:44" s="14" customFormat="1" x14ac:dyDescent="0.25">
      <c r="A24" s="16" t="s">
        <v>8</v>
      </c>
      <c r="B24" s="14">
        <f t="shared" ref="B24:K24" si="16">B7/B$5</f>
        <v>0.2587485144851206</v>
      </c>
      <c r="C24" s="14">
        <f t="shared" si="16"/>
        <v>0.25939956130241937</v>
      </c>
      <c r="D24" s="14">
        <f t="shared" si="16"/>
        <v>0.27323549344291242</v>
      </c>
      <c r="E24" s="14">
        <f t="shared" si="16"/>
        <v>0.26803081219399266</v>
      </c>
      <c r="F24" s="14">
        <f t="shared" si="16"/>
        <v>0.27212158029793826</v>
      </c>
      <c r="G24" s="14">
        <f t="shared" si="16"/>
        <v>0.26636181749606003</v>
      </c>
      <c r="H24" s="14">
        <f t="shared" si="16"/>
        <v>0.27074023674390718</v>
      </c>
      <c r="I24" s="14">
        <f t="shared" si="16"/>
        <v>0.26762617548451512</v>
      </c>
      <c r="J24" s="14">
        <f t="shared" si="16"/>
        <v>0.26885091477812018</v>
      </c>
      <c r="K24" s="14">
        <f t="shared" si="16"/>
        <v>0.2869763868575827</v>
      </c>
      <c r="M24" s="14">
        <f t="shared" ref="M24:V24" si="17">M7/M$5</f>
        <v>0.31957312454543152</v>
      </c>
      <c r="N24" s="14">
        <f t="shared" si="17"/>
        <v>0.30639038312337136</v>
      </c>
      <c r="O24" s="14">
        <f t="shared" si="17"/>
        <v>0.31004252734734394</v>
      </c>
      <c r="P24" s="14">
        <f t="shared" si="17"/>
        <v>0.31895667284740981</v>
      </c>
      <c r="Q24" s="14">
        <f t="shared" si="17"/>
        <v>0.31491212196103108</v>
      </c>
      <c r="R24" s="14">
        <f t="shared" si="17"/>
        <v>0.32268643515862666</v>
      </c>
      <c r="S24" s="14">
        <f t="shared" si="17"/>
        <v>0.34254062366915172</v>
      </c>
      <c r="T24" s="14">
        <f t="shared" si="17"/>
        <v>0.36960932268156133</v>
      </c>
      <c r="U24" s="14">
        <f t="shared" si="17"/>
        <v>0.338669816087242</v>
      </c>
      <c r="V24" s="14">
        <f t="shared" si="17"/>
        <v>0.35274575548838039</v>
      </c>
      <c r="X24" s="14">
        <f t="shared" ref="X24:AG24" si="18">X7/X$5</f>
        <v>-3.883414848824171E-2</v>
      </c>
      <c r="Y24" s="14">
        <f t="shared" si="18"/>
        <v>-4.4195851140938512E-2</v>
      </c>
      <c r="Z24" s="14">
        <f t="shared" si="18"/>
        <v>-0.31942164952033625</v>
      </c>
      <c r="AA24" s="14">
        <f t="shared" si="18"/>
        <v>4.781251079983142</v>
      </c>
      <c r="AB24" s="14">
        <f t="shared" si="18"/>
        <v>0.61228965653332335</v>
      </c>
      <c r="AC24" s="14">
        <f t="shared" si="18"/>
        <v>0.50701625102946302</v>
      </c>
      <c r="AD24" s="14">
        <f t="shared" si="18"/>
        <v>0.66742535871989883</v>
      </c>
      <c r="AE24" s="14">
        <f t="shared" si="18"/>
        <v>0.71942243150032703</v>
      </c>
      <c r="AF24" s="14">
        <f t="shared" si="18"/>
        <v>0.50005712713886807</v>
      </c>
      <c r="AG24" s="14">
        <f t="shared" si="18"/>
        <v>0.47456188654955989</v>
      </c>
      <c r="AI24" s="14">
        <f t="shared" ref="AI24:AR24" si="19">AI7/AI$5</f>
        <v>0.2863409338844779</v>
      </c>
      <c r="AJ24" s="14">
        <f t="shared" si="19"/>
        <v>0.28120726257863593</v>
      </c>
      <c r="AK24" s="14">
        <f t="shared" si="19"/>
        <v>0.2910847455595269</v>
      </c>
      <c r="AL24" s="14">
        <f t="shared" si="19"/>
        <v>0.29363821575578697</v>
      </c>
      <c r="AM24" s="14">
        <f t="shared" si="19"/>
        <v>0.29495285070722571</v>
      </c>
      <c r="AN24" s="14">
        <f t="shared" si="19"/>
        <v>0.29825657354071844</v>
      </c>
      <c r="AO24" s="14">
        <f t="shared" si="19"/>
        <v>0.31021270772921966</v>
      </c>
      <c r="AP24" s="14">
        <f t="shared" si="19"/>
        <v>0.32510504998574202</v>
      </c>
      <c r="AQ24" s="14">
        <f t="shared" si="19"/>
        <v>0.3099686682819523</v>
      </c>
      <c r="AR24" s="14">
        <f t="shared" si="19"/>
        <v>0.32685135406122007</v>
      </c>
    </row>
    <row r="25" spans="1:44" s="14" customFormat="1" x14ac:dyDescent="0.25">
      <c r="A25" s="16" t="s">
        <v>9</v>
      </c>
      <c r="B25" s="14">
        <f t="shared" ref="B25:K25" si="20">B8/B$5</f>
        <v>8.4303026553333882E-2</v>
      </c>
      <c r="C25" s="14">
        <f t="shared" si="20"/>
        <v>8.4072266329677764E-2</v>
      </c>
      <c r="D25" s="14">
        <f t="shared" si="20"/>
        <v>9.3625936897113321E-2</v>
      </c>
      <c r="E25" s="14">
        <f t="shared" si="20"/>
        <v>9.354859732301482E-2</v>
      </c>
      <c r="F25" s="14">
        <f t="shared" si="20"/>
        <v>9.1949099833477835E-2</v>
      </c>
      <c r="G25" s="14">
        <f t="shared" si="20"/>
        <v>9.8876808390356064E-2</v>
      </c>
      <c r="H25" s="14">
        <f t="shared" si="20"/>
        <v>0.10194692098067623</v>
      </c>
      <c r="I25" s="14">
        <f t="shared" si="20"/>
        <v>9.5838448533948337E-2</v>
      </c>
      <c r="J25" s="14">
        <f t="shared" si="20"/>
        <v>9.7790698306259694E-2</v>
      </c>
      <c r="K25" s="14">
        <f t="shared" si="20"/>
        <v>0.10591786710040775</v>
      </c>
      <c r="M25" s="14">
        <f t="shared" ref="M25:V25" si="21">M8/M$5</f>
        <v>3.6627944872975569E-2</v>
      </c>
      <c r="N25" s="14">
        <f t="shared" si="21"/>
        <v>4.1361478368528201E-2</v>
      </c>
      <c r="O25" s="14">
        <f t="shared" si="21"/>
        <v>3.660823363579975E-2</v>
      </c>
      <c r="P25" s="14">
        <f t="shared" si="21"/>
        <v>4.79807776173823E-2</v>
      </c>
      <c r="Q25" s="14">
        <f t="shared" si="21"/>
        <v>4.0581313547327753E-2</v>
      </c>
      <c r="R25" s="14">
        <f t="shared" si="21"/>
        <v>3.5937765667647462E-2</v>
      </c>
      <c r="S25" s="14">
        <f t="shared" si="21"/>
        <v>4.6255254393403743E-2</v>
      </c>
      <c r="T25" s="14">
        <f t="shared" si="21"/>
        <v>4.1024604312222962E-2</v>
      </c>
      <c r="U25" s="14">
        <f t="shared" si="21"/>
        <v>4.1404961789943434E-2</v>
      </c>
      <c r="V25" s="14">
        <f t="shared" si="21"/>
        <v>4.2802548772123902E-2</v>
      </c>
      <c r="X25" s="14">
        <f t="shared" ref="X25:AG25" si="22">X8/X$5</f>
        <v>0.3175519984718736</v>
      </c>
      <c r="Y25" s="14">
        <f t="shared" si="22"/>
        <v>0.36001549916465753</v>
      </c>
      <c r="Z25" s="14">
        <f t="shared" si="22"/>
        <v>1.0117099422781584</v>
      </c>
      <c r="AA25" s="14">
        <f t="shared" si="22"/>
        <v>-3.9448241432783324</v>
      </c>
      <c r="AB25" s="14">
        <f t="shared" si="22"/>
        <v>-0.31640471767618089</v>
      </c>
      <c r="AC25" s="14">
        <f t="shared" si="22"/>
        <v>-0.17003863750417514</v>
      </c>
      <c r="AD25" s="14">
        <f t="shared" si="22"/>
        <v>-0.20574021692040134</v>
      </c>
      <c r="AE25" s="14">
        <f t="shared" si="22"/>
        <v>-0.14699274738277024</v>
      </c>
      <c r="AF25" s="14">
        <f t="shared" si="22"/>
        <v>-8.8931411705020974E-2</v>
      </c>
      <c r="AG25" s="14">
        <f t="shared" si="22"/>
        <v>-7.4097826729520144E-2</v>
      </c>
      <c r="AI25" s="14">
        <f t="shared" ref="AI25:AR25" si="23">AI8/AI$5</f>
        <v>6.2675746948603131E-2</v>
      </c>
      <c r="AJ25" s="14">
        <f t="shared" si="23"/>
        <v>6.4250861446027097E-2</v>
      </c>
      <c r="AK25" s="14">
        <f t="shared" si="23"/>
        <v>6.5975695824605676E-2</v>
      </c>
      <c r="AL25" s="14">
        <f t="shared" si="23"/>
        <v>7.0635414636235488E-2</v>
      </c>
      <c r="AM25" s="14">
        <f t="shared" si="23"/>
        <v>6.4541365006014331E-2</v>
      </c>
      <c r="AN25" s="14">
        <f t="shared" si="23"/>
        <v>6.3236523615564602E-2</v>
      </c>
      <c r="AO25" s="14">
        <f t="shared" si="23"/>
        <v>7.1330265728127631E-2</v>
      </c>
      <c r="AP25" s="14">
        <f t="shared" si="23"/>
        <v>6.4944735606430354E-2</v>
      </c>
      <c r="AQ25" s="14">
        <f t="shared" si="23"/>
        <v>6.4584005394479241E-2</v>
      </c>
      <c r="AR25" s="14">
        <f t="shared" si="23"/>
        <v>6.76520102010464E-2</v>
      </c>
    </row>
    <row r="26" spans="1:44" s="14" customFormat="1" x14ac:dyDescent="0.25">
      <c r="A26" s="16" t="s">
        <v>10</v>
      </c>
      <c r="B26" s="14">
        <f t="shared" ref="B26:K26" si="24">B9/B$5</f>
        <v>8.1428290588375238E-2</v>
      </c>
      <c r="C26" s="14">
        <f t="shared" si="24"/>
        <v>8.0392359833645843E-2</v>
      </c>
      <c r="D26" s="14">
        <f t="shared" si="24"/>
        <v>8.5739232288895156E-2</v>
      </c>
      <c r="E26" s="14">
        <f t="shared" si="24"/>
        <v>8.6766030067467761E-2</v>
      </c>
      <c r="F26" s="14">
        <f t="shared" si="24"/>
        <v>8.6634374971514383E-2</v>
      </c>
      <c r="G26" s="14">
        <f t="shared" si="24"/>
        <v>7.9751545895361126E-2</v>
      </c>
      <c r="H26" s="14">
        <f t="shared" si="24"/>
        <v>7.0466858960889736E-2</v>
      </c>
      <c r="I26" s="14">
        <f t="shared" si="24"/>
        <v>7.0238905387887754E-2</v>
      </c>
      <c r="J26" s="14">
        <f t="shared" si="24"/>
        <v>6.0676756773023338E-2</v>
      </c>
      <c r="K26" s="14">
        <f t="shared" si="24"/>
        <v>6.2714286162213112E-2</v>
      </c>
      <c r="M26" s="14">
        <f t="shared" ref="M26:V26" si="25">M9/M$5</f>
        <v>9.4960013878298277E-2</v>
      </c>
      <c r="N26" s="14">
        <f t="shared" si="25"/>
        <v>9.1313821455839869E-2</v>
      </c>
      <c r="O26" s="14">
        <f t="shared" si="25"/>
        <v>9.0656646212506076E-2</v>
      </c>
      <c r="P26" s="14">
        <f t="shared" si="25"/>
        <v>9.7587041934952268E-2</v>
      </c>
      <c r="Q26" s="14">
        <f t="shared" si="25"/>
        <v>9.2014428926465081E-2</v>
      </c>
      <c r="R26" s="14">
        <f t="shared" si="25"/>
        <v>9.6245660344126058E-2</v>
      </c>
      <c r="S26" s="14">
        <f t="shared" si="25"/>
        <v>9.96852591758072E-2</v>
      </c>
      <c r="T26" s="14">
        <f t="shared" si="25"/>
        <v>9.4272037600739142E-2</v>
      </c>
      <c r="U26" s="14">
        <f t="shared" si="25"/>
        <v>9.5459026428046517E-2</v>
      </c>
      <c r="V26" s="14">
        <f t="shared" si="25"/>
        <v>9.921330808514181E-2</v>
      </c>
      <c r="X26" s="14">
        <f t="shared" ref="X26:AG26" si="26">X9/X$5</f>
        <v>1.5224721880887127E-2</v>
      </c>
      <c r="Y26" s="14">
        <f t="shared" si="26"/>
        <v>9.8316520786707884E-3</v>
      </c>
      <c r="Z26" s="14">
        <f t="shared" si="26"/>
        <v>6.5603314760245279E-3</v>
      </c>
      <c r="AA26" s="14">
        <f t="shared" si="26"/>
        <v>1.0457603298533664</v>
      </c>
      <c r="AB26" s="14">
        <f t="shared" si="26"/>
        <v>0.12940370045253879</v>
      </c>
      <c r="AC26" s="14">
        <f t="shared" si="26"/>
        <v>0.15022484751780066</v>
      </c>
      <c r="AD26" s="14">
        <f t="shared" si="26"/>
        <v>0.23189363045260059</v>
      </c>
      <c r="AE26" s="14">
        <f t="shared" si="26"/>
        <v>0.1767082530451029</v>
      </c>
      <c r="AF26" s="14">
        <f t="shared" si="26"/>
        <v>0.17585870139634005</v>
      </c>
      <c r="AG26" s="14">
        <f t="shared" si="26"/>
        <v>0.16681574567470309</v>
      </c>
      <c r="AI26" s="14">
        <f t="shared" ref="AI26:AR26" si="27">AI9/AI$5</f>
        <v>8.7566808925630304E-2</v>
      </c>
      <c r="AJ26" s="14">
        <f t="shared" si="27"/>
        <v>8.5460838385988946E-2</v>
      </c>
      <c r="AK26" s="14">
        <f t="shared" si="27"/>
        <v>8.8123889556095222E-2</v>
      </c>
      <c r="AL26" s="14">
        <f t="shared" si="27"/>
        <v>9.2207234482715034E-2</v>
      </c>
      <c r="AM26" s="14">
        <f t="shared" si="27"/>
        <v>8.9504950147429499E-2</v>
      </c>
      <c r="AN26" s="14">
        <f t="shared" si="27"/>
        <v>8.90916138505079E-2</v>
      </c>
      <c r="AO26" s="14">
        <f t="shared" si="27"/>
        <v>8.6529759233577225E-2</v>
      </c>
      <c r="AP26" s="14">
        <f t="shared" si="27"/>
        <v>8.378425506870138E-2</v>
      </c>
      <c r="AQ26" s="14">
        <f t="shared" si="27"/>
        <v>8.116073407949824E-2</v>
      </c>
      <c r="AR26" s="14">
        <f t="shared" si="27"/>
        <v>8.4843087645949805E-2</v>
      </c>
    </row>
    <row r="27" spans="1:44" s="14" customFormat="1" x14ac:dyDescent="0.25">
      <c r="A27" s="16" t="s">
        <v>11</v>
      </c>
      <c r="B27" s="14">
        <f t="shared" ref="B27:K27" si="28">B10/B$5</f>
        <v>0.28233796580159404</v>
      </c>
      <c r="C27" s="14">
        <f t="shared" si="28"/>
        <v>0.26484399737990227</v>
      </c>
      <c r="D27" s="14">
        <f t="shared" si="28"/>
        <v>0.25319945036987063</v>
      </c>
      <c r="E27" s="14">
        <f t="shared" si="28"/>
        <v>0.25328037403576226</v>
      </c>
      <c r="F27" s="14">
        <f t="shared" si="28"/>
        <v>0.25044199891677776</v>
      </c>
      <c r="G27" s="14">
        <f t="shared" si="28"/>
        <v>0.26401738092840304</v>
      </c>
      <c r="H27" s="14">
        <f t="shared" si="28"/>
        <v>0.25829812837019761</v>
      </c>
      <c r="I27" s="14">
        <f t="shared" si="28"/>
        <v>0.28102147969485047</v>
      </c>
      <c r="J27" s="14">
        <f t="shared" si="28"/>
        <v>0.30988707356689088</v>
      </c>
      <c r="K27" s="14">
        <f t="shared" si="28"/>
        <v>0.29833923935361112</v>
      </c>
      <c r="M27" s="14">
        <f t="shared" ref="M27:V27" si="29">M10/M$5</f>
        <v>0.23961242492757023</v>
      </c>
      <c r="N27" s="14">
        <f t="shared" si="29"/>
        <v>0.22872867209780956</v>
      </c>
      <c r="O27" s="14">
        <f t="shared" si="29"/>
        <v>0.23528908584959879</v>
      </c>
      <c r="P27" s="14">
        <f t="shared" si="29"/>
        <v>0.21216680563156956</v>
      </c>
      <c r="Q27" s="14">
        <f t="shared" si="29"/>
        <v>0.20882042442730106</v>
      </c>
      <c r="R27" s="14">
        <f t="shared" si="29"/>
        <v>0.2172630440810186</v>
      </c>
      <c r="S27" s="14">
        <f t="shared" si="29"/>
        <v>0.21983979070078824</v>
      </c>
      <c r="T27" s="14">
        <f t="shared" si="29"/>
        <v>0.21203434323733847</v>
      </c>
      <c r="U27" s="14">
        <f t="shared" si="29"/>
        <v>0.21266403295693553</v>
      </c>
      <c r="V27" s="14">
        <f t="shared" si="29"/>
        <v>0.22824640039974289</v>
      </c>
      <c r="X27" s="14">
        <f t="shared" ref="X27:AG27" si="30">X10/X$5</f>
        <v>0.49137145105801</v>
      </c>
      <c r="Y27" s="14">
        <f t="shared" si="30"/>
        <v>0.49817567045258315</v>
      </c>
      <c r="Z27" s="14">
        <f t="shared" si="30"/>
        <v>0.54158741158335588</v>
      </c>
      <c r="AA27" s="14">
        <f t="shared" si="30"/>
        <v>-3.3903417036696113</v>
      </c>
      <c r="AB27" s="14">
        <f t="shared" si="30"/>
        <v>-8.0433245324047678E-2</v>
      </c>
      <c r="AC27" s="14">
        <f t="shared" si="30"/>
        <v>6.42532473013573E-2</v>
      </c>
      <c r="AD27" s="14">
        <f t="shared" si="30"/>
        <v>4.5822248744823893E-2</v>
      </c>
      <c r="AE27" s="14">
        <f t="shared" si="30"/>
        <v>-2.4598917609956205E-2</v>
      </c>
      <c r="AF27" s="14">
        <f t="shared" si="30"/>
        <v>-1.2068307456644762E-2</v>
      </c>
      <c r="AG27" s="14">
        <f t="shared" si="30"/>
        <v>9.8422462079977902E-2</v>
      </c>
      <c r="AI27" s="14">
        <f t="shared" ref="AI27:AR27" si="31">AI10/AI$5</f>
        <v>0.26295599127366032</v>
      </c>
      <c r="AJ27" s="14">
        <f t="shared" si="31"/>
        <v>0.24808344298384993</v>
      </c>
      <c r="AK27" s="14">
        <f t="shared" si="31"/>
        <v>0.24451397430970082</v>
      </c>
      <c r="AL27" s="14">
        <f t="shared" si="31"/>
        <v>0.23260695341049975</v>
      </c>
      <c r="AM27" s="14">
        <f t="shared" si="31"/>
        <v>0.22823444123939601</v>
      </c>
      <c r="AN27" s="14">
        <f t="shared" si="31"/>
        <v>0.23754195633323219</v>
      </c>
      <c r="AO27" s="14">
        <f t="shared" si="31"/>
        <v>0.23715554567938796</v>
      </c>
      <c r="AP27" s="14">
        <f t="shared" si="31"/>
        <v>0.24213953627944665</v>
      </c>
      <c r="AQ27" s="14">
        <f t="shared" si="31"/>
        <v>0.25263047193413346</v>
      </c>
      <c r="AR27" s="14">
        <f t="shared" si="31"/>
        <v>0.2558430178954878</v>
      </c>
    </row>
    <row r="28" spans="1:44" s="14" customFormat="1" x14ac:dyDescent="0.25">
      <c r="A28" s="16" t="s">
        <v>12</v>
      </c>
      <c r="B28" s="14">
        <f t="shared" ref="B28:K28" si="32">B11/B$5</f>
        <v>9.8613417895950489E-2</v>
      </c>
      <c r="C28" s="14">
        <f t="shared" si="32"/>
        <v>0.10094928569606931</v>
      </c>
      <c r="D28" s="14">
        <f t="shared" si="32"/>
        <v>0.10893008360048669</v>
      </c>
      <c r="E28" s="14">
        <f t="shared" si="32"/>
        <v>0.11226463443810095</v>
      </c>
      <c r="F28" s="14">
        <f t="shared" si="32"/>
        <v>0.10635606433552806</v>
      </c>
      <c r="G28" s="14">
        <f t="shared" si="32"/>
        <v>0.11588904350587621</v>
      </c>
      <c r="H28" s="14">
        <f t="shared" si="32"/>
        <v>0.11627474892101829</v>
      </c>
      <c r="I28" s="14">
        <f t="shared" si="32"/>
        <v>0.11536507650175175</v>
      </c>
      <c r="J28" s="14">
        <f t="shared" si="32"/>
        <v>0.1182591812753437</v>
      </c>
      <c r="K28" s="14">
        <f t="shared" si="32"/>
        <v>0.12608921289937494</v>
      </c>
      <c r="M28" s="14">
        <f t="shared" ref="M28:V28" si="33">M11/M$5</f>
        <v>6.8851944179909946E-2</v>
      </c>
      <c r="N28" s="14">
        <f t="shared" si="33"/>
        <v>6.355166379262607E-2</v>
      </c>
      <c r="O28" s="14">
        <f t="shared" si="33"/>
        <v>6.6662043241766777E-2</v>
      </c>
      <c r="P28" s="14">
        <f t="shared" si="33"/>
        <v>7.6839942057296329E-2</v>
      </c>
      <c r="Q28" s="14">
        <f t="shared" si="33"/>
        <v>6.6376544256954981E-2</v>
      </c>
      <c r="R28" s="14">
        <f t="shared" si="33"/>
        <v>7.0665134269032023E-2</v>
      </c>
      <c r="S28" s="14">
        <f t="shared" si="33"/>
        <v>8.202550774606264E-2</v>
      </c>
      <c r="T28" s="14">
        <f t="shared" si="33"/>
        <v>7.953482952343062E-2</v>
      </c>
      <c r="U28" s="14">
        <f t="shared" si="33"/>
        <v>7.6658185423666203E-2</v>
      </c>
      <c r="V28" s="14">
        <f t="shared" si="33"/>
        <v>7.4096522536630599E-2</v>
      </c>
      <c r="X28" s="14">
        <f t="shared" ref="X28:AG28" si="34">X11/X$5</f>
        <v>0.24422057581524301</v>
      </c>
      <c r="Y28" s="14">
        <f t="shared" si="34"/>
        <v>0.34256554193941652</v>
      </c>
      <c r="Z28" s="14">
        <f t="shared" si="34"/>
        <v>0.7895189107984909</v>
      </c>
      <c r="AA28" s="14">
        <f t="shared" si="34"/>
        <v>-3.027190204063785</v>
      </c>
      <c r="AB28" s="14">
        <f t="shared" si="34"/>
        <v>-0.21146548933907861</v>
      </c>
      <c r="AC28" s="14">
        <f t="shared" si="34"/>
        <v>-7.7336134244275517E-2</v>
      </c>
      <c r="AD28" s="14">
        <f t="shared" si="34"/>
        <v>-7.2946576964283125E-2</v>
      </c>
      <c r="AE28" s="14">
        <f t="shared" si="34"/>
        <v>-4.3366752058606808E-2</v>
      </c>
      <c r="AF28" s="14">
        <f t="shared" si="34"/>
        <v>-1.9503065064171436E-2</v>
      </c>
      <c r="AG28" s="14">
        <f t="shared" si="34"/>
        <v>-2.2202841670517899E-2</v>
      </c>
      <c r="AI28" s="14">
        <f t="shared" ref="AI28:AR28" si="35">AI11/AI$5</f>
        <v>8.5112450706819567E-2</v>
      </c>
      <c r="AJ28" s="14">
        <f t="shared" si="35"/>
        <v>8.3593637607626045E-2</v>
      </c>
      <c r="AK28" s="14">
        <f t="shared" si="35"/>
        <v>8.843256372977551E-2</v>
      </c>
      <c r="AL28" s="14">
        <f t="shared" si="35"/>
        <v>9.4451790782471651E-2</v>
      </c>
      <c r="AM28" s="14">
        <f t="shared" si="35"/>
        <v>8.502463925252382E-2</v>
      </c>
      <c r="AN28" s="14">
        <f t="shared" si="35"/>
        <v>9.0280249121577311E-2</v>
      </c>
      <c r="AO28" s="14">
        <f t="shared" si="35"/>
        <v>9.7446129237464943E-2</v>
      </c>
      <c r="AP28" s="14">
        <f t="shared" si="35"/>
        <v>9.5170737279844153E-2</v>
      </c>
      <c r="AQ28" s="14">
        <f t="shared" si="35"/>
        <v>9.3759519137009056E-2</v>
      </c>
      <c r="AR28" s="14">
        <f t="shared" si="35"/>
        <v>9.4566836051249256E-2</v>
      </c>
    </row>
    <row r="29" spans="1:44" s="14" customFormat="1" x14ac:dyDescent="0.25">
      <c r="A29" s="16" t="s">
        <v>13</v>
      </c>
      <c r="B29" s="14">
        <f t="shared" ref="B29:K29" si="36">B12/B$5</f>
        <v>0.37836545450496639</v>
      </c>
      <c r="C29" s="14">
        <f t="shared" si="36"/>
        <v>0.38131888201320591</v>
      </c>
      <c r="D29" s="14">
        <f t="shared" si="36"/>
        <v>0.36635811262188939</v>
      </c>
      <c r="E29" s="14">
        <f t="shared" si="36"/>
        <v>0.34858491710206552</v>
      </c>
      <c r="F29" s="14">
        <f t="shared" si="36"/>
        <v>0.34495484992177344</v>
      </c>
      <c r="G29" s="14">
        <f t="shared" si="36"/>
        <v>0.33681805847929785</v>
      </c>
      <c r="H29" s="14">
        <f t="shared" si="36"/>
        <v>0.35145941846666368</v>
      </c>
      <c r="I29" s="14">
        <f t="shared" si="36"/>
        <v>0.33837918798799688</v>
      </c>
      <c r="J29" s="14">
        <f t="shared" si="36"/>
        <v>0.33560242961147385</v>
      </c>
      <c r="K29" s="14">
        <f t="shared" si="36"/>
        <v>0.34861549919408341</v>
      </c>
      <c r="M29" s="14">
        <f t="shared" ref="M29:V29" si="37">M12/M$5</f>
        <v>0.22496427316621107</v>
      </c>
      <c r="N29" s="14">
        <f t="shared" si="37"/>
        <v>0.23700377480698778</v>
      </c>
      <c r="O29" s="14">
        <f t="shared" si="37"/>
        <v>0.23934679236383316</v>
      </c>
      <c r="P29" s="14">
        <f t="shared" si="37"/>
        <v>0.25333923277752318</v>
      </c>
      <c r="Q29" s="14">
        <f t="shared" si="37"/>
        <v>0.24016609426940747</v>
      </c>
      <c r="R29" s="14">
        <f t="shared" si="37"/>
        <v>0.2190288859673063</v>
      </c>
      <c r="S29" s="14">
        <f t="shared" si="37"/>
        <v>0.22925131103362575</v>
      </c>
      <c r="T29" s="14">
        <f t="shared" si="37"/>
        <v>0.21921388292263552</v>
      </c>
      <c r="U29" s="14">
        <f t="shared" si="37"/>
        <v>0.22301364228954765</v>
      </c>
      <c r="V29" s="14">
        <f t="shared" si="37"/>
        <v>0.22921336236818299</v>
      </c>
      <c r="X29" s="14">
        <f t="shared" ref="X29:AG29" si="38">X12/X$5</f>
        <v>1.128876341476251</v>
      </c>
      <c r="Y29" s="14">
        <f t="shared" si="38"/>
        <v>1.3137010536002527</v>
      </c>
      <c r="Z29" s="14">
        <f t="shared" si="38"/>
        <v>2.4114608607427286</v>
      </c>
      <c r="AA29" s="14">
        <f t="shared" si="38"/>
        <v>-8.0924065044955924</v>
      </c>
      <c r="AB29" s="14">
        <f t="shared" si="38"/>
        <v>-0.48807478784301139</v>
      </c>
      <c r="AC29" s="14">
        <f t="shared" si="38"/>
        <v>-0.16645187505246067</v>
      </c>
      <c r="AD29" s="14">
        <f t="shared" si="38"/>
        <v>-0.32371992358901452</v>
      </c>
      <c r="AE29" s="14">
        <f t="shared" si="38"/>
        <v>-0.1895358661678499</v>
      </c>
      <c r="AF29" s="14">
        <f t="shared" si="38"/>
        <v>-3.7236824271075671E-2</v>
      </c>
      <c r="AG29" s="14">
        <f t="shared" si="38"/>
        <v>8.0601621570168848E-3</v>
      </c>
      <c r="AI29" s="14">
        <f t="shared" ref="AI29:AR29" si="39">AI12/AI$5</f>
        <v>0.30877668562245592</v>
      </c>
      <c r="AJ29" s="14">
        <f t="shared" si="39"/>
        <v>0.31434451072874531</v>
      </c>
      <c r="AK29" s="14">
        <f t="shared" si="39"/>
        <v>0.30476507356211474</v>
      </c>
      <c r="AL29" s="14">
        <f t="shared" si="39"/>
        <v>0.30069186935140052</v>
      </c>
      <c r="AM29" s="14">
        <f t="shared" si="39"/>
        <v>0.28904388634975992</v>
      </c>
      <c r="AN29" s="14">
        <f t="shared" si="39"/>
        <v>0.27011797105963725</v>
      </c>
      <c r="AO29" s="14">
        <f t="shared" si="39"/>
        <v>0.28427515691326938</v>
      </c>
      <c r="AP29" s="14">
        <f t="shared" si="39"/>
        <v>0.27121625172836056</v>
      </c>
      <c r="AQ29" s="14">
        <f t="shared" si="39"/>
        <v>0.26929663107274054</v>
      </c>
      <c r="AR29" s="14">
        <f t="shared" si="39"/>
        <v>0.27622380091423254</v>
      </c>
    </row>
    <row r="31" spans="1:44" x14ac:dyDescent="0.25">
      <c r="B31" t="s">
        <v>1</v>
      </c>
      <c r="D31" t="s">
        <v>2</v>
      </c>
      <c r="F31" t="s">
        <v>4</v>
      </c>
      <c r="I31" t="s">
        <v>1</v>
      </c>
      <c r="J31" t="s">
        <v>2</v>
      </c>
      <c r="K31" t="s">
        <v>4</v>
      </c>
    </row>
    <row r="32" spans="1:44" x14ac:dyDescent="0.25">
      <c r="B32" t="s">
        <v>60</v>
      </c>
      <c r="C32" t="s">
        <v>61</v>
      </c>
      <c r="D32" t="s">
        <v>60</v>
      </c>
      <c r="E32" t="s">
        <v>61</v>
      </c>
      <c r="F32" t="s">
        <v>60</v>
      </c>
      <c r="G32" t="s">
        <v>61</v>
      </c>
      <c r="I32" s="63" t="s">
        <v>78</v>
      </c>
      <c r="J32" s="63"/>
      <c r="K32" s="63"/>
    </row>
    <row r="33" spans="1:14" x14ac:dyDescent="0.25">
      <c r="A33" s="13" t="s">
        <v>5</v>
      </c>
      <c r="B33" s="15">
        <f t="shared" ref="B33:B41" si="40">(K4-B4)/B4</f>
        <v>1.4026707652402546</v>
      </c>
      <c r="C33" s="14">
        <f t="shared" ref="C33:C41" si="41">(K4/B4)^(1/(K$3-B$3))-1</f>
        <v>0.10229887119588366</v>
      </c>
      <c r="D33" s="15">
        <f t="shared" ref="D33:D41" si="42">(V4-M4)/M4</f>
        <v>1.2934158143637455</v>
      </c>
      <c r="E33" s="14">
        <f t="shared" ref="E33:E41" si="43">(V4/M4)^(1/(V$3-M$3))-1</f>
        <v>9.6613643288249618E-2</v>
      </c>
      <c r="F33" s="15">
        <f t="shared" ref="F33:F41" si="44">(AR4-AI4)/AI4</f>
        <v>1.3463038303429642</v>
      </c>
      <c r="G33" s="14">
        <f t="shared" ref="G33:G41" si="45">(AR4/AI4)^(1/(AR$3-AI$3))-1</f>
        <v>9.9395121581625112E-2</v>
      </c>
      <c r="I33" s="14">
        <f>(K4/J4)-1</f>
        <v>1.1377960864807468E-2</v>
      </c>
      <c r="J33" s="14">
        <f>(V4/U4)-1</f>
        <v>1.279431833544642E-2</v>
      </c>
      <c r="K33" s="14">
        <f>(AR4/AQ4)-1</f>
        <v>1.2091722730412036E-2</v>
      </c>
    </row>
    <row r="34" spans="1:14" x14ac:dyDescent="0.25">
      <c r="A34" s="13" t="s">
        <v>6</v>
      </c>
      <c r="B34" s="15">
        <f t="shared" si="40"/>
        <v>0.87781654684518162</v>
      </c>
      <c r="C34" s="14">
        <f t="shared" si="41"/>
        <v>7.2521252900159539E-2</v>
      </c>
      <c r="D34" s="15">
        <f t="shared" si="42"/>
        <v>2.4827059861801821</v>
      </c>
      <c r="E34" s="14">
        <f t="shared" si="43"/>
        <v>0.1487168171343225</v>
      </c>
      <c r="F34" s="15">
        <f t="shared" si="44"/>
        <v>1.6058570958239902</v>
      </c>
      <c r="G34" s="14">
        <f t="shared" si="45"/>
        <v>0.11228667077816867</v>
      </c>
      <c r="I34" s="14">
        <f t="shared" ref="I34:I41" si="46">(K5/J5)-1</f>
        <v>-5.9130885058207738E-2</v>
      </c>
      <c r="J34" s="14">
        <f t="shared" ref="J34:J41" si="47">(V5/U5)-1</f>
        <v>1.1331563332056538E-2</v>
      </c>
      <c r="K34" s="14">
        <f t="shared" ref="K34:K41" si="48">(AR5/AQ5)-1</f>
        <v>-1.7634133750709657E-2</v>
      </c>
    </row>
    <row r="35" spans="1:14" x14ac:dyDescent="0.25">
      <c r="A35" s="13" t="s">
        <v>7</v>
      </c>
      <c r="B35" s="15">
        <f t="shared" si="40"/>
        <v>0.99483991739756628</v>
      </c>
      <c r="C35" s="14">
        <f t="shared" si="41"/>
        <v>7.9749761193905977E-2</v>
      </c>
      <c r="D35" s="15">
        <f t="shared" si="42"/>
        <v>2.6270195338916147</v>
      </c>
      <c r="E35" s="14">
        <f t="shared" si="43"/>
        <v>0.15391072657710159</v>
      </c>
      <c r="F35" s="15">
        <f t="shared" si="44"/>
        <v>1.8030188327218466</v>
      </c>
      <c r="G35" s="14">
        <f t="shared" si="45"/>
        <v>0.12133718449077335</v>
      </c>
      <c r="I35" s="14">
        <f t="shared" si="46"/>
        <v>-6.896102345088595E-2</v>
      </c>
      <c r="J35" s="14">
        <f t="shared" si="47"/>
        <v>5.5322721859502932E-2</v>
      </c>
      <c r="K35" s="14">
        <f t="shared" si="48"/>
        <v>7.0248151632701372E-3</v>
      </c>
    </row>
    <row r="36" spans="1:14" x14ac:dyDescent="0.25">
      <c r="A36" s="13" t="s">
        <v>8</v>
      </c>
      <c r="B36" s="15">
        <f t="shared" si="40"/>
        <v>1.0826747889445443</v>
      </c>
      <c r="C36" s="14">
        <f t="shared" si="41"/>
        <v>8.4931664134876517E-2</v>
      </c>
      <c r="D36" s="15">
        <f t="shared" si="42"/>
        <v>2.8442211183637389</v>
      </c>
      <c r="E36" s="14">
        <f t="shared" si="43"/>
        <v>0.16139166980304975</v>
      </c>
      <c r="F36" s="15">
        <f t="shared" si="44"/>
        <v>1.9745237912918625</v>
      </c>
      <c r="G36" s="14">
        <f t="shared" si="45"/>
        <v>0.12876085164013507</v>
      </c>
      <c r="I36" s="14">
        <f t="shared" si="46"/>
        <v>4.3009127743580677E-3</v>
      </c>
      <c r="J36" s="14">
        <f t="shared" si="47"/>
        <v>5.3364957286047066E-2</v>
      </c>
      <c r="K36" s="14">
        <f t="shared" si="48"/>
        <v>3.5871190939329667E-2</v>
      </c>
    </row>
    <row r="37" spans="1:14" x14ac:dyDescent="0.25">
      <c r="A37" s="13" t="s">
        <v>9</v>
      </c>
      <c r="B37" s="15">
        <f t="shared" si="40"/>
        <v>1.3592785642383205</v>
      </c>
      <c r="C37" s="14">
        <f t="shared" si="41"/>
        <v>0.10006896738863658</v>
      </c>
      <c r="D37" s="15">
        <f t="shared" si="42"/>
        <v>3.0698077205644521</v>
      </c>
      <c r="E37" s="14">
        <f t="shared" si="43"/>
        <v>0.16877370517165446</v>
      </c>
      <c r="F37" s="15">
        <f t="shared" si="44"/>
        <v>1.8127542057651187</v>
      </c>
      <c r="G37" s="14">
        <f t="shared" si="45"/>
        <v>0.12176925124639859</v>
      </c>
      <c r="I37" s="14">
        <f t="shared" si="46"/>
        <v>1.9062667526774213E-2</v>
      </c>
      <c r="J37" s="14">
        <f t="shared" si="47"/>
        <v>4.5468144226677776E-2</v>
      </c>
      <c r="K37" s="14">
        <f t="shared" si="48"/>
        <v>2.9032268883370183E-2</v>
      </c>
    </row>
    <row r="38" spans="1:14" x14ac:dyDescent="0.25">
      <c r="A38" s="13" t="s">
        <v>10</v>
      </c>
      <c r="B38" s="15">
        <f t="shared" si="40"/>
        <v>0.44625318090368876</v>
      </c>
      <c r="C38" s="14">
        <f t="shared" si="41"/>
        <v>4.1849350306189637E-2</v>
      </c>
      <c r="D38" s="15">
        <f t="shared" si="42"/>
        <v>2.638697677737261</v>
      </c>
      <c r="E38" s="14">
        <f t="shared" si="43"/>
        <v>0.15432295028237086</v>
      </c>
      <c r="F38" s="15">
        <f t="shared" si="44"/>
        <v>1.5248032295156935</v>
      </c>
      <c r="G38" s="14">
        <f t="shared" si="45"/>
        <v>0.1083883402753425</v>
      </c>
      <c r="I38" s="14">
        <f t="shared" si="46"/>
        <v>-2.7536439754447084E-2</v>
      </c>
      <c r="J38" s="14">
        <f t="shared" si="47"/>
        <v>5.1105942765110601E-2</v>
      </c>
      <c r="K38" s="14">
        <f t="shared" si="48"/>
        <v>2.6936907802463494E-2</v>
      </c>
    </row>
    <row r="39" spans="1:14" x14ac:dyDescent="0.25">
      <c r="A39" s="13" t="s">
        <v>11</v>
      </c>
      <c r="B39" s="15">
        <f t="shared" si="40"/>
        <v>0.98424026553021637</v>
      </c>
      <c r="C39" s="14">
        <f t="shared" si="41"/>
        <v>7.9110774222254765E-2</v>
      </c>
      <c r="D39" s="15">
        <f t="shared" si="42"/>
        <v>2.3175036947126149</v>
      </c>
      <c r="E39" s="14">
        <f t="shared" si="43"/>
        <v>0.14253084878622557</v>
      </c>
      <c r="F39" s="15">
        <f t="shared" si="44"/>
        <v>1.5353685244849631</v>
      </c>
      <c r="G39" s="14">
        <f t="shared" si="45"/>
        <v>0.10890273581175114</v>
      </c>
      <c r="I39" s="14">
        <f t="shared" si="46"/>
        <v>-9.4192045985908912E-2</v>
      </c>
      <c r="J39" s="14">
        <f t="shared" si="47"/>
        <v>8.5434079903535798E-2</v>
      </c>
      <c r="K39" s="14">
        <f t="shared" si="48"/>
        <v>-5.1419926719631359E-3</v>
      </c>
    </row>
    <row r="40" spans="1:14" x14ac:dyDescent="0.25">
      <c r="A40" s="13" t="s">
        <v>12</v>
      </c>
      <c r="B40" s="15">
        <f t="shared" si="40"/>
        <v>1.4010161640574685</v>
      </c>
      <c r="C40" s="14">
        <f t="shared" si="41"/>
        <v>0.10221450103444263</v>
      </c>
      <c r="D40" s="15">
        <f t="shared" si="42"/>
        <v>2.7479900628391483</v>
      </c>
      <c r="E40" s="14">
        <f t="shared" si="43"/>
        <v>0.15812485208578697</v>
      </c>
      <c r="F40" s="15">
        <f t="shared" si="44"/>
        <v>1.8953185897868523</v>
      </c>
      <c r="G40" s="14">
        <f t="shared" si="45"/>
        <v>0.12538104355971713</v>
      </c>
      <c r="I40" s="14">
        <f t="shared" si="46"/>
        <v>3.1647848814968516E-3</v>
      </c>
      <c r="J40" s="14">
        <f t="shared" si="47"/>
        <v>-2.2463790914296511E-2</v>
      </c>
      <c r="K40" s="14">
        <f t="shared" si="48"/>
        <v>-9.1754664378327355E-3</v>
      </c>
    </row>
    <row r="41" spans="1:14" x14ac:dyDescent="0.25">
      <c r="A41" s="13" t="s">
        <v>13</v>
      </c>
      <c r="B41" s="15">
        <f t="shared" si="40"/>
        <v>0.73016839956976121</v>
      </c>
      <c r="C41" s="14">
        <f t="shared" si="41"/>
        <v>6.2806652018996711E-2</v>
      </c>
      <c r="D41" s="15">
        <f t="shared" si="42"/>
        <v>2.5484867796868369</v>
      </c>
      <c r="E41" s="14">
        <f t="shared" si="43"/>
        <v>0.15110757054355894</v>
      </c>
      <c r="F41" s="15">
        <f t="shared" si="44"/>
        <v>1.3311337454017884</v>
      </c>
      <c r="G41" s="14">
        <f t="shared" si="45"/>
        <v>9.8603046532485861E-2</v>
      </c>
      <c r="I41" s="14">
        <f t="shared" si="46"/>
        <v>-2.2648445777180393E-2</v>
      </c>
      <c r="J41" s="14">
        <f t="shared" si="47"/>
        <v>3.9446312434296971E-2</v>
      </c>
      <c r="K41" s="14">
        <f t="shared" si="48"/>
        <v>7.6354553075921316E-3</v>
      </c>
    </row>
    <row r="43" spans="1:14" x14ac:dyDescent="0.25">
      <c r="A43" s="3" t="str">
        <f>A1</f>
        <v>Agricultural products</v>
      </c>
    </row>
    <row r="44" spans="1:14" x14ac:dyDescent="0.25">
      <c r="A44" s="18"/>
      <c r="B44" s="64" t="s">
        <v>63</v>
      </c>
      <c r="C44" s="64"/>
      <c r="D44" s="64"/>
      <c r="E44" s="64"/>
      <c r="F44" s="64" t="s">
        <v>64</v>
      </c>
      <c r="G44" s="64"/>
      <c r="H44" s="64"/>
      <c r="I44" s="64"/>
      <c r="J44" s="64" t="s">
        <v>4</v>
      </c>
      <c r="K44" s="64"/>
      <c r="L44" s="64"/>
      <c r="M44" s="19" t="s">
        <v>3</v>
      </c>
      <c r="N44" s="17"/>
    </row>
    <row r="45" spans="1:14" ht="38.25" x14ac:dyDescent="0.25">
      <c r="A45" s="30" t="s">
        <v>65</v>
      </c>
      <c r="B45" s="21">
        <v>2003</v>
      </c>
      <c r="C45" s="21">
        <v>2012</v>
      </c>
      <c r="D45" s="29" t="s">
        <v>94</v>
      </c>
      <c r="E45" s="21" t="s">
        <v>66</v>
      </c>
      <c r="F45" s="21">
        <v>2003</v>
      </c>
      <c r="G45" s="21">
        <v>2012</v>
      </c>
      <c r="H45" s="29" t="s">
        <v>94</v>
      </c>
      <c r="I45" s="21" t="s">
        <v>66</v>
      </c>
      <c r="J45" s="21">
        <v>2012</v>
      </c>
      <c r="K45" s="29" t="s">
        <v>95</v>
      </c>
      <c r="L45" s="21" t="s">
        <v>66</v>
      </c>
      <c r="M45" s="21">
        <v>2012</v>
      </c>
    </row>
    <row r="46" spans="1:14" x14ac:dyDescent="0.25">
      <c r="A46" s="31" t="s">
        <v>5</v>
      </c>
      <c r="B46" s="23">
        <f t="shared" ref="B46:B54" si="49">B4</f>
        <v>649045.74212399998</v>
      </c>
      <c r="C46" s="23">
        <f t="shared" ref="C46:C54" si="50">K4</f>
        <v>1559443.229905</v>
      </c>
      <c r="D46" s="24"/>
      <c r="E46" s="25">
        <f t="shared" ref="E46:E54" si="51">C33</f>
        <v>0.10229887119588366</v>
      </c>
      <c r="F46" s="23">
        <f t="shared" ref="F46:F54" si="52">M4</f>
        <v>691739.298862</v>
      </c>
      <c r="G46" s="23">
        <f t="shared" ref="G46:G54" si="53">V4</f>
        <v>1586445.8474270001</v>
      </c>
      <c r="H46" s="24"/>
      <c r="I46" s="25">
        <f t="shared" ref="I46:I54" si="54">E33</f>
        <v>9.6613643288249618E-2</v>
      </c>
      <c r="J46" s="23">
        <f t="shared" ref="J46:J54" si="55">AR4</f>
        <v>3145889.0773320002</v>
      </c>
      <c r="K46" s="24"/>
      <c r="L46" s="25">
        <f t="shared" ref="L46:L54" si="56">G33</f>
        <v>9.9395121581625112E-2</v>
      </c>
      <c r="M46" s="23">
        <f t="shared" ref="M46:M54" si="57">AG4</f>
        <v>-27002.617522000102</v>
      </c>
    </row>
    <row r="47" spans="1:14" x14ac:dyDescent="0.25">
      <c r="A47" s="22" t="s">
        <v>6</v>
      </c>
      <c r="B47" s="23">
        <f t="shared" si="49"/>
        <v>29553.939921999998</v>
      </c>
      <c r="C47" s="23">
        <f t="shared" si="50"/>
        <v>55496.877409999994</v>
      </c>
      <c r="D47" s="24">
        <f>K17</f>
        <v>3.5587622778278899E-2</v>
      </c>
      <c r="E47" s="25">
        <f t="shared" si="51"/>
        <v>7.2521252900159539E-2</v>
      </c>
      <c r="F47" s="23">
        <f t="shared" si="52"/>
        <v>24538.397530000002</v>
      </c>
      <c r="G47" s="23">
        <f t="shared" si="53"/>
        <v>85460.023969000002</v>
      </c>
      <c r="H47" s="24">
        <f>V17</f>
        <v>5.3868856669519835E-2</v>
      </c>
      <c r="I47" s="25">
        <f t="shared" si="54"/>
        <v>0.1487168171343225</v>
      </c>
      <c r="J47" s="23">
        <f t="shared" si="55"/>
        <v>140956.90137899999</v>
      </c>
      <c r="K47" s="24">
        <f>AR17</f>
        <v>4.4806697856792921E-2</v>
      </c>
      <c r="L47" s="25">
        <f t="shared" si="56"/>
        <v>0.11228667077816867</v>
      </c>
      <c r="M47" s="23">
        <f t="shared" si="57"/>
        <v>-29963.146559000008</v>
      </c>
    </row>
    <row r="48" spans="1:14" x14ac:dyDescent="0.25">
      <c r="A48" s="26" t="s">
        <v>7</v>
      </c>
      <c r="B48" s="23">
        <f t="shared" si="49"/>
        <v>15332.006305999997</v>
      </c>
      <c r="C48" s="23">
        <f t="shared" si="50"/>
        <v>30584.898193000001</v>
      </c>
      <c r="D48" s="24">
        <f t="shared" ref="D48:D54" si="58">K23</f>
        <v>0.55111025377238432</v>
      </c>
      <c r="E48" s="25">
        <f t="shared" si="51"/>
        <v>7.9749761193905977E-2</v>
      </c>
      <c r="F48" s="23">
        <f t="shared" si="52"/>
        <v>15037.613691999999</v>
      </c>
      <c r="G48" s="23">
        <f t="shared" si="53"/>
        <v>54541.718604000002</v>
      </c>
      <c r="H48" s="24">
        <f>V23</f>
        <v>0.63821323785006911</v>
      </c>
      <c r="I48" s="25">
        <f t="shared" si="54"/>
        <v>0.15391072657710159</v>
      </c>
      <c r="J48" s="23">
        <f t="shared" si="55"/>
        <v>85126.616796999995</v>
      </c>
      <c r="K48" s="24">
        <f t="shared" ref="K48:K54" si="59">AR23</f>
        <v>0.60391946732792123</v>
      </c>
      <c r="L48" s="25">
        <f t="shared" si="56"/>
        <v>0.12133718449077335</v>
      </c>
      <c r="M48" s="23">
        <f t="shared" si="57"/>
        <v>-23956.820411000001</v>
      </c>
    </row>
    <row r="49" spans="1:13" x14ac:dyDescent="0.25">
      <c r="A49" s="26" t="s">
        <v>8</v>
      </c>
      <c r="B49" s="23">
        <f t="shared" si="49"/>
        <v>7647.0380520000008</v>
      </c>
      <c r="C49" s="23">
        <f t="shared" si="50"/>
        <v>15926.293361000002</v>
      </c>
      <c r="D49" s="24">
        <f t="shared" si="58"/>
        <v>0.2869763868575827</v>
      </c>
      <c r="E49" s="25">
        <f t="shared" si="51"/>
        <v>8.4931664134876517E-2</v>
      </c>
      <c r="F49" s="23">
        <f t="shared" si="52"/>
        <v>7841.8123699999996</v>
      </c>
      <c r="G49" s="23">
        <f t="shared" si="53"/>
        <v>30145.660719</v>
      </c>
      <c r="H49" s="24">
        <f t="shared" ref="H49:H54" si="60">V24</f>
        <v>0.35274575548838039</v>
      </c>
      <c r="I49" s="25">
        <f t="shared" si="54"/>
        <v>0.16139166980304975</v>
      </c>
      <c r="J49" s="23">
        <f t="shared" si="55"/>
        <v>46071.954080000003</v>
      </c>
      <c r="K49" s="24">
        <f t="shared" si="59"/>
        <v>0.32685135406122007</v>
      </c>
      <c r="L49" s="25">
        <f t="shared" si="56"/>
        <v>0.12876085164013507</v>
      </c>
      <c r="M49" s="23">
        <f t="shared" si="57"/>
        <v>-14219.367357999998</v>
      </c>
    </row>
    <row r="50" spans="1:13" x14ac:dyDescent="0.25">
      <c r="A50" s="26" t="s">
        <v>9</v>
      </c>
      <c r="B50" s="23">
        <f t="shared" si="49"/>
        <v>2491.486582</v>
      </c>
      <c r="C50" s="23">
        <f t="shared" si="50"/>
        <v>5878.1108860000004</v>
      </c>
      <c r="D50" s="24">
        <f t="shared" si="58"/>
        <v>0.10591786710040775</v>
      </c>
      <c r="E50" s="25">
        <f t="shared" si="51"/>
        <v>0.10006896738863658</v>
      </c>
      <c r="F50" s="23">
        <f t="shared" si="52"/>
        <v>898.79107199999999</v>
      </c>
      <c r="G50" s="23">
        <f t="shared" si="53"/>
        <v>3657.9068440000001</v>
      </c>
      <c r="H50" s="24">
        <f t="shared" si="60"/>
        <v>4.2802548772123902E-2</v>
      </c>
      <c r="I50" s="25">
        <f t="shared" si="54"/>
        <v>0.16877370517165446</v>
      </c>
      <c r="J50" s="23">
        <f t="shared" si="55"/>
        <v>9536.0177299999996</v>
      </c>
      <c r="K50" s="24">
        <f t="shared" si="59"/>
        <v>6.76520102010464E-2</v>
      </c>
      <c r="L50" s="25">
        <f t="shared" si="56"/>
        <v>0.12176925124639859</v>
      </c>
      <c r="M50" s="23">
        <f t="shared" si="57"/>
        <v>2220.2040420000003</v>
      </c>
    </row>
    <row r="51" spans="1:13" x14ac:dyDescent="0.25">
      <c r="A51" s="26" t="s">
        <v>10</v>
      </c>
      <c r="B51" s="23">
        <f t="shared" si="49"/>
        <v>2406.5268079999996</v>
      </c>
      <c r="C51" s="23">
        <f t="shared" si="50"/>
        <v>3480.4470510000001</v>
      </c>
      <c r="D51" s="24">
        <f t="shared" si="58"/>
        <v>6.2714286162213112E-2</v>
      </c>
      <c r="E51" s="25">
        <f t="shared" si="51"/>
        <v>4.1849350306189637E-2</v>
      </c>
      <c r="F51" s="23">
        <f t="shared" si="52"/>
        <v>2330.1665700000003</v>
      </c>
      <c r="G51" s="23">
        <f t="shared" si="53"/>
        <v>8478.7716870000004</v>
      </c>
      <c r="H51" s="24">
        <f t="shared" si="60"/>
        <v>9.921330808514181E-2</v>
      </c>
      <c r="I51" s="25">
        <f t="shared" si="54"/>
        <v>0.15432295028237086</v>
      </c>
      <c r="J51" s="23">
        <f t="shared" si="55"/>
        <v>11959.218738</v>
      </c>
      <c r="K51" s="24">
        <f t="shared" si="59"/>
        <v>8.4843087645949805E-2</v>
      </c>
      <c r="L51" s="25">
        <f t="shared" si="56"/>
        <v>0.1083883402753425</v>
      </c>
      <c r="M51" s="23">
        <f t="shared" si="57"/>
        <v>-4998.3246360000003</v>
      </c>
    </row>
    <row r="52" spans="1:13" x14ac:dyDescent="0.25">
      <c r="A52" s="26" t="s">
        <v>11</v>
      </c>
      <c r="B52" s="23">
        <f t="shared" si="49"/>
        <v>8344.1992790000004</v>
      </c>
      <c r="C52" s="23">
        <f t="shared" si="50"/>
        <v>16556.896193</v>
      </c>
      <c r="D52" s="24">
        <f t="shared" si="58"/>
        <v>0.29833923935361112</v>
      </c>
      <c r="E52" s="25">
        <f t="shared" si="51"/>
        <v>7.9110774222254765E-2</v>
      </c>
      <c r="F52" s="23">
        <f t="shared" si="52"/>
        <v>5879.7049360000001</v>
      </c>
      <c r="G52" s="23">
        <f t="shared" si="53"/>
        <v>19505.942848999999</v>
      </c>
      <c r="H52" s="24">
        <f t="shared" si="60"/>
        <v>0.22824640039974289</v>
      </c>
      <c r="I52" s="25">
        <f t="shared" si="54"/>
        <v>0.14253084878622557</v>
      </c>
      <c r="J52" s="23">
        <f t="shared" si="55"/>
        <v>36062.839042</v>
      </c>
      <c r="K52" s="24">
        <f t="shared" si="59"/>
        <v>0.2558430178954878</v>
      </c>
      <c r="L52" s="25">
        <f t="shared" si="56"/>
        <v>0.10890273581175114</v>
      </c>
      <c r="M52" s="23">
        <f t="shared" si="57"/>
        <v>-2949.0466559999986</v>
      </c>
    </row>
    <row r="53" spans="1:13" x14ac:dyDescent="0.25">
      <c r="A53" s="26" t="s">
        <v>12</v>
      </c>
      <c r="B53" s="23">
        <f t="shared" si="49"/>
        <v>2914.4150280000003</v>
      </c>
      <c r="C53" s="23">
        <f t="shared" si="50"/>
        <v>6997.5575910000007</v>
      </c>
      <c r="D53" s="24">
        <f t="shared" si="58"/>
        <v>0.12608921289937494</v>
      </c>
      <c r="E53" s="25">
        <f t="shared" si="51"/>
        <v>0.10221450103444263</v>
      </c>
      <c r="F53" s="23">
        <f t="shared" si="52"/>
        <v>1689.5163770000001</v>
      </c>
      <c r="G53" s="23">
        <f t="shared" si="53"/>
        <v>6332.2905920000003</v>
      </c>
      <c r="H53" s="24">
        <f t="shared" si="60"/>
        <v>7.4096522536630599E-2</v>
      </c>
      <c r="I53" s="25">
        <f t="shared" si="54"/>
        <v>0.15812485208578697</v>
      </c>
      <c r="J53" s="23">
        <f t="shared" si="55"/>
        <v>13329.848183000002</v>
      </c>
      <c r="K53" s="24">
        <f t="shared" si="59"/>
        <v>9.4566836051249256E-2</v>
      </c>
      <c r="L53" s="25">
        <f t="shared" si="56"/>
        <v>0.12538104355971713</v>
      </c>
      <c r="M53" s="23">
        <f t="shared" si="57"/>
        <v>665.2669990000004</v>
      </c>
    </row>
    <row r="54" spans="1:13" x14ac:dyDescent="0.25">
      <c r="A54" s="26" t="s">
        <v>13</v>
      </c>
      <c r="B54" s="23">
        <f t="shared" si="49"/>
        <v>11182.189910999999</v>
      </c>
      <c r="C54" s="23">
        <f t="shared" si="50"/>
        <v>19347.071621999999</v>
      </c>
      <c r="D54" s="24">
        <f t="shared" si="58"/>
        <v>0.34861549919408341</v>
      </c>
      <c r="E54" s="25">
        <f t="shared" si="51"/>
        <v>6.2806652018996711E-2</v>
      </c>
      <c r="F54" s="23">
        <f t="shared" si="52"/>
        <v>5520.2627649999995</v>
      </c>
      <c r="G54" s="23">
        <f t="shared" si="53"/>
        <v>19588.579442000002</v>
      </c>
      <c r="H54" s="24">
        <f t="shared" si="60"/>
        <v>0.22921336236818299</v>
      </c>
      <c r="I54" s="25">
        <f t="shared" si="54"/>
        <v>0.15110757054355894</v>
      </c>
      <c r="J54" s="23">
        <f t="shared" si="55"/>
        <v>38935.651064000005</v>
      </c>
      <c r="K54" s="24">
        <f t="shared" si="59"/>
        <v>0.27622380091423254</v>
      </c>
      <c r="L54" s="25">
        <f t="shared" si="56"/>
        <v>9.8603046532485861E-2</v>
      </c>
      <c r="M54" s="23">
        <f t="shared" si="57"/>
        <v>-241.50782000000254</v>
      </c>
    </row>
  </sheetData>
  <mergeCells count="4">
    <mergeCell ref="B44:E44"/>
    <mergeCell ref="F44:I44"/>
    <mergeCell ref="J44:L44"/>
    <mergeCell ref="I32:K32"/>
  </mergeCells>
  <phoneticPr fontId="13" type="noConversion"/>
  <pageMargins left="0.7" right="0.7" top="0.75" bottom="0.75" header="0.3" footer="0.3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Metadata</vt:lpstr>
      <vt:lpstr>INPUT by product</vt:lpstr>
      <vt:lpstr>INPUT by REC</vt:lpstr>
      <vt:lpstr>OUTPUT Tables</vt:lpstr>
      <vt:lpstr>OUTPUT Fig comm</vt:lpstr>
      <vt:lpstr>OUTPUT Fig REC</vt:lpstr>
      <vt:lpstr>Shares</vt:lpstr>
      <vt:lpstr>Africa by comm</vt:lpstr>
      <vt:lpstr>Agri</vt:lpstr>
      <vt:lpstr>Food</vt:lpstr>
      <vt:lpstr>FandM</vt:lpstr>
      <vt:lpstr>Fuel</vt:lpstr>
      <vt:lpstr>Manu</vt:lpstr>
      <vt:lpstr>Mach</vt:lpstr>
      <vt:lpstr>Text</vt:lpstr>
      <vt:lpstr>Cloth</vt:lpstr>
      <vt:lpstr>Africa by REC</vt:lpstr>
      <vt:lpstr>CEN-SAD</vt:lpstr>
      <vt:lpstr>COMESA</vt:lpstr>
      <vt:lpstr>EAC</vt:lpstr>
      <vt:lpstr>ECCAS</vt:lpstr>
      <vt:lpstr>ECOWAS</vt:lpstr>
      <vt:lpstr>IGAD</vt:lpstr>
      <vt:lpstr>SADC</vt:lpstr>
      <vt:lpstr>'OUTPUT Fig comm'!Print_Area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Marinov</dc:creator>
  <cp:lastModifiedBy>Eddie Marinov</cp:lastModifiedBy>
  <cp:lastPrinted>2013-02-12T11:49:26Z</cp:lastPrinted>
  <dcterms:created xsi:type="dcterms:W3CDTF">2013-02-11T15:25:57Z</dcterms:created>
  <dcterms:modified xsi:type="dcterms:W3CDTF">2016-01-05T09:04:59Z</dcterms:modified>
</cp:coreProperties>
</file>